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3090" yWindow="5355" windowWidth="28830" windowHeight="6360"/>
  </bookViews>
  <sheets>
    <sheet name="Tabella AVCP" sheetId="1" r:id="rId1"/>
  </sheets>
  <definedNames>
    <definedName name="_xlnm.Print_Titles" localSheetId="0">'Tabella AVCP'!$2:$2</definedName>
  </definedNames>
  <calcPr calcId="125725" iterateDelta="1E-4"/>
</workbook>
</file>

<file path=xl/calcChain.xml><?xml version="1.0" encoding="utf-8"?>
<calcChain xmlns="http://schemas.openxmlformats.org/spreadsheetml/2006/main">
  <c r="I43" i="1"/>
  <c r="I50" l="1"/>
  <c r="I20"/>
  <c r="I15"/>
  <c r="I11"/>
  <c r="I5"/>
  <c r="F233" l="1"/>
  <c r="F223"/>
  <c r="F208"/>
  <c r="F205"/>
  <c r="F182"/>
  <c r="F173"/>
  <c r="F169"/>
  <c r="F168"/>
  <c r="F131"/>
  <c r="F121"/>
  <c r="F120"/>
  <c r="F117"/>
  <c r="F115"/>
  <c r="F114"/>
  <c r="F111"/>
  <c r="F110"/>
  <c r="F66"/>
  <c r="F5"/>
</calcChain>
</file>

<file path=xl/sharedStrings.xml><?xml version="1.0" encoding="utf-8"?>
<sst xmlns="http://schemas.openxmlformats.org/spreadsheetml/2006/main" count="1316" uniqueCount="808">
  <si>
    <t>ELENCO DEGLI OPERATORI INVITATI A PRESENTARE OFFERTE</t>
  </si>
  <si>
    <t>CIG</t>
  </si>
  <si>
    <t>OGGETTO DEL BANDO</t>
  </si>
  <si>
    <t>Codice fiscale</t>
  </si>
  <si>
    <t>Ragione sociale</t>
  </si>
  <si>
    <t>Importo di aggiudicazione</t>
  </si>
  <si>
    <t>Data inizio</t>
  </si>
  <si>
    <t>Data ultimazione</t>
  </si>
  <si>
    <t>somme liquidate</t>
  </si>
  <si>
    <t>01419670185</t>
  </si>
  <si>
    <t>TECNOFARMA SRL</t>
  </si>
  <si>
    <t>SAFETY SPA</t>
  </si>
  <si>
    <t>06891420157</t>
  </si>
  <si>
    <t>04851290967</t>
  </si>
  <si>
    <t>PUNTO AUTO SEGRATE SRL</t>
  </si>
  <si>
    <t>01615440342</t>
  </si>
  <si>
    <t>01494710039</t>
  </si>
  <si>
    <t>04074050156</t>
  </si>
  <si>
    <t>FORNITURA ANNUALE MATERIALE PULIZIA</t>
  </si>
  <si>
    <t>JOHNSON &amp; JOHNSON SPA</t>
  </si>
  <si>
    <t>ANALISI CAPILLARE PER INTOLLERANZE</t>
  </si>
  <si>
    <t>LATESSA LUIGI</t>
  </si>
  <si>
    <t>ACQUISTO PRODOTTI NATALIZI</t>
  </si>
  <si>
    <t>03561480249</t>
  </si>
  <si>
    <t>VTTNTN62H19F205G</t>
  </si>
  <si>
    <t>00409920584</t>
  </si>
  <si>
    <t>05849130157</t>
  </si>
  <si>
    <t>03907010585</t>
  </si>
  <si>
    <t>02180370021</t>
  </si>
  <si>
    <t>00791570153</t>
  </si>
  <si>
    <t>03566770156</t>
  </si>
  <si>
    <t>03332690969</t>
  </si>
  <si>
    <t>01358640181</t>
  </si>
  <si>
    <t>02006400960</t>
  </si>
  <si>
    <t>00770540151</t>
  </si>
  <si>
    <t>06325010152</t>
  </si>
  <si>
    <t>04475790962</t>
  </si>
  <si>
    <t>07215720157</t>
  </si>
  <si>
    <t>03111800169</t>
  </si>
  <si>
    <t>01538130152</t>
  </si>
  <si>
    <t>00407560580</t>
  </si>
  <si>
    <t>MSSMSM72T21E488D</t>
  </si>
  <si>
    <t>02985860960</t>
  </si>
  <si>
    <t>04947200962</t>
  </si>
  <si>
    <t>01917350355</t>
  </si>
  <si>
    <t>00330790247</t>
  </si>
  <si>
    <t>00471270017</t>
  </si>
  <si>
    <t>03804220154</t>
  </si>
  <si>
    <t>02564170161</t>
  </si>
  <si>
    <t>00401420633</t>
  </si>
  <si>
    <t>12305380151</t>
  </si>
  <si>
    <t>00773100151</t>
  </si>
  <si>
    <t>05858891004</t>
  </si>
  <si>
    <t>00867200156</t>
  </si>
  <si>
    <t>03318780966</t>
  </si>
  <si>
    <t>00435970587</t>
  </si>
  <si>
    <t>04292300375</t>
  </si>
  <si>
    <t>02181500998</t>
  </si>
  <si>
    <t>10392600150</t>
  </si>
  <si>
    <t>02489250130</t>
  </si>
  <si>
    <t>00204260285</t>
  </si>
  <si>
    <t>05391060018</t>
  </si>
  <si>
    <t>03428610152</t>
  </si>
  <si>
    <t>00748210150</t>
  </si>
  <si>
    <t>00227010139</t>
  </si>
  <si>
    <t>04602330153</t>
  </si>
  <si>
    <t>11975580157</t>
  </si>
  <si>
    <t>03432221202</t>
  </si>
  <si>
    <t>00212840235</t>
  </si>
  <si>
    <t>05026960962</t>
  </si>
  <si>
    <t>03292900986</t>
  </si>
  <si>
    <t>PHARMALOGIC SRL</t>
  </si>
  <si>
    <t>BAYER SPA</t>
  </si>
  <si>
    <t>BB FARMA SRL</t>
  </si>
  <si>
    <t>DOMPE' FARMACEUTICI SPA</t>
  </si>
  <si>
    <t>VIPROF SRL</t>
  </si>
  <si>
    <t>SAPIO LIFE SRL</t>
  </si>
  <si>
    <t>EDIESSE SRL</t>
  </si>
  <si>
    <t>CONDIMAX IMPIANTI SRL</t>
  </si>
  <si>
    <t>COGEIM SRL</t>
  </si>
  <si>
    <t>NATRIX SRL</t>
  </si>
  <si>
    <t>ZETA FARMACEUTICI SPA</t>
  </si>
  <si>
    <t>ZAMBON ITALIA SRL</t>
  </si>
  <si>
    <t>CE.M.O.N. SRL</t>
  </si>
  <si>
    <t>MONTEFARMACO OTC SPA</t>
  </si>
  <si>
    <t>CORMAN SPA</t>
  </si>
  <si>
    <t>PROCTER &amp; GAMBLE SRL</t>
  </si>
  <si>
    <t>LAB &amp; CO SRL</t>
  </si>
  <si>
    <t>MARCO VITI FARMACEUTICI SPA</t>
  </si>
  <si>
    <t>FAGIT SPA</t>
  </si>
  <si>
    <t>SOFAR SPA</t>
  </si>
  <si>
    <t>ARTSANA SPA</t>
  </si>
  <si>
    <t>CONFSERVIZI CISPEL LOMBARDIA</t>
  </si>
  <si>
    <t>GR FARMA SRL</t>
  </si>
  <si>
    <t>ADECCO ITALIA SPA</t>
  </si>
  <si>
    <t>DERMO-LAB ITALIA SRL</t>
  </si>
  <si>
    <t>precedura</t>
  </si>
  <si>
    <t>SERVIZIO ESECUZIONE TAMPONI RAPIDI IN FARMACIA</t>
  </si>
  <si>
    <t>CONTRATTI TELEFONIA AZIENDALE MOBILE</t>
  </si>
  <si>
    <t>CONTRATTO TELEFONIA PER NUMERO VERDE</t>
  </si>
  <si>
    <t>CONTRATTO FORNITURA ENERGIA ELETTRICA 4 FARMACIE</t>
  </si>
  <si>
    <t>INVIO TELEMATICO CERTIFICAZIONE UNICA DIPENDENTI E LAVORATORI AUTONOMI</t>
  </si>
  <si>
    <t>ABBONAMENTO RITIRO RIFIUTI SPECIALI PER 4 FARMACIE-TAMPONI RAPIDI COVID 19</t>
  </si>
  <si>
    <t xml:space="preserve">CANONE ASSISTENZA TECNICA IMPIANTI ANTIFURTO E VIDEOSORVEGLIANA  FARMACIE E MAGAZZINO-GESTIONE SIM ANNUALI </t>
  </si>
  <si>
    <t>DEPOSITO BILANCIO  E CONSULENZE FISCALI</t>
  </si>
  <si>
    <t>MANUTENZIONE ANNUALE STRUMENTI DIAGNOSI PRESSO LE FARMACIE COMUNALI</t>
  </si>
  <si>
    <t>CONTRATTO ANNUALE ASSISTENZA TECNICA REGISTRATORI TELEMATICI FARMACIE COMUNALI CON VERIFICA TELEMATICA</t>
  </si>
  <si>
    <t>GLOBE INSURANCE</t>
  </si>
  <si>
    <t>BROVERO</t>
  </si>
  <si>
    <t>OPELLA HEALTHCARE ITALY SRL</t>
  </si>
  <si>
    <t>LOMBARDA</t>
  </si>
  <si>
    <t>AFFIDAMENTO DIRETTO</t>
  </si>
  <si>
    <t>08423420960</t>
  </si>
  <si>
    <t>13289990155</t>
  </si>
  <si>
    <t>LTSLGU59E26F636L</t>
  </si>
  <si>
    <t>VEDETTA 2 MONDIALPOL SPA</t>
  </si>
  <si>
    <t>00780120135</t>
  </si>
  <si>
    <t>05051240967</t>
  </si>
  <si>
    <t>04076240961</t>
  </si>
  <si>
    <t>PERFETTI VAN MELLE SPA</t>
  </si>
  <si>
    <t>04219660158</t>
  </si>
  <si>
    <t>VODAFONE ITALIA SPA</t>
  </si>
  <si>
    <t>93026890017</t>
  </si>
  <si>
    <t>TIM SPA</t>
  </si>
  <si>
    <t>00488410010</t>
  </si>
  <si>
    <t>02031070994</t>
  </si>
  <si>
    <t>ASSICURAZIONE INCENDIO MAGAZZINO PRESSO SEDE  E D&amp;OANNO 2023</t>
  </si>
  <si>
    <t>ASSICURAZIONE AUTO AZIENDALI E NEMO ANNO 2023</t>
  </si>
  <si>
    <t>LOCAZIONE E SPESE CONDOMINIALI LOCALI FARMACIA N. 4 ANNO 2023 E SALDO SPESE CONDOMINIALI SET 2021/AGO 2022</t>
  </si>
  <si>
    <t>AFFITTO E SPESE CONDOMINIALI 1/1/2023-31/12/2023  FARMACIA N. 2</t>
  </si>
  <si>
    <t>LOCAZIONE E SPESE CONDOMINIALI LOCALI FARMACIA N. 1 ANNO 2023</t>
  </si>
  <si>
    <t>GESTIONE N. 2 CARTE PER ACQUISTO CARBURANTE KUWAIT PETROLEUM ITALIA SPA ANNO 2023</t>
  </si>
  <si>
    <t>ACQUISTO DIRETTO FARMACI E PARAFARMACI A MARCHIO ANNO 2023 ZAMBON</t>
  </si>
  <si>
    <t>ACQUISTO DIRETTO FARMACI OMEOPATICI A MARCHIO  CEMON ANNO 2023</t>
  </si>
  <si>
    <t>ACQUISTO FARMACI E PARAFARMACI DISTRIBUITI DALLA DITTA VIPROF SRL ANNO 2023</t>
  </si>
  <si>
    <t>OSSIGENO PER MALATI CRONICI ANNO 2023</t>
  </si>
  <si>
    <t>ACQUISTO DIRETTO FARMACI E PARAFARMACI ANNO 2023 BOIRON</t>
  </si>
  <si>
    <r>
      <t>FARMACI VETERINARI E PARAFARMACO DISTRIBUITI DA LA ZOOTECNICA GROUP SPA ANNO</t>
    </r>
    <r>
      <rPr>
        <sz val="9"/>
        <rFont val="Calibri"/>
        <family val="2"/>
      </rPr>
      <t xml:space="preserve"> 2023</t>
    </r>
  </si>
  <si>
    <t>FORNITURA DISPOSITIVI DIAGNOSTICI PER APPARECHIATURE ELETTROMEDICALI IN USO NELLE FARMACIE COMUNALI ANNO 2023</t>
  </si>
  <si>
    <t>ACQUISTO DIRETTO DISPOSITIVI MEDICI E PARAFARMACO ESSITY ITALIA ANNO 2023</t>
  </si>
  <si>
    <t>ACQUISTO DIRETTO PARAFARMACO INTEGRATORI DISPOSITIVI MEDICI ANNO 2023 PERFETTI</t>
  </si>
  <si>
    <t>ACQUISTO DIRETTO PRODOTTI ARTICOLI SANITARI E PARAFARMACO ANNO 2023 HEALTH AND FASHION SHOES ITALIA S.p.A</t>
  </si>
  <si>
    <t>ACQUISTO DIRETTO FARMACI E PARAFARMACI ANNO 2023  RECKITT</t>
  </si>
  <si>
    <t>ACQUISTO DIRETTO  PARAFARMACI E INTEGRATORI ANNO 2023 BROMATECH</t>
  </si>
  <si>
    <t>SERVIZIO NOLEGGIO E PULIZIA CAMICI PER IL PERSONALE DI FARMACIA 2023</t>
  </si>
  <si>
    <t>ACQUISTO DA DISTRIBUTORE FARMACI E DISPOSITIVI MEDICI ANNO 2023</t>
  </si>
  <si>
    <t>ACQUISTO DIRETTO FARMACI OTC DISPOSITIVI MEDICI E PARAFARMACO ANNO 2023 RECORDATI</t>
  </si>
  <si>
    <t>ACQUISTO DIRETTO  FARMACI OTC GALENICI E PARAFARMACO ANNO 2023  DA DITTA TESSA DISTRIBUTORE COSMOINNOVATION, OLOCOTINO, QUALIFARMA</t>
  </si>
  <si>
    <t>ACQUISTO DIRETTO FARMACI E PARAFARMACI  ANNO 2023 COMBE ITALIA SRL</t>
  </si>
  <si>
    <t>ACQUISTO DIRETTO PARAFARMACO LAB&amp;CO ANNO 2023</t>
  </si>
  <si>
    <t>ACQUISTO DIRETTO FARMACI E PARAFARMACI ANNO 2023 PROCTER &amp; GAMBLE</t>
  </si>
  <si>
    <t>ACQUISTO FARMACI A MARCHIO GLAXO SPA ANNO 2023</t>
  </si>
  <si>
    <t>SERV.SOFTWARE GENERAZIONE XML PER ANAC 2023</t>
  </si>
  <si>
    <t>ACQUISTO N. 3 LETTORI OTTICI PER FARMACIA 3 E FARMACIA 2 E N. 1 MONITOR PER SERVER FARMACIA 2</t>
  </si>
  <si>
    <t>ACQUISTO DA DISTRIBUTORE FARZEDI SRL FARMACI NAZIONALI E DI IMPORTAZIONE E DISPOSITIVI MEDICI NAZIONALI 2023</t>
  </si>
  <si>
    <t>ACQUISTO DA DISTRIBUTORE BB FARMA FARMACI, PARAFARMACI, DISPOSITIVI DI IMPORTAZIONE E NAZIONALI  ANNO 2023</t>
  </si>
  <si>
    <t>ACQUISTO DIRETTO PARAFARMACI  COSMETICI A MARCHIO L'OREAL ITALIA SPA ANNO 2023</t>
  </si>
  <si>
    <t>ACQUISTO PRODOTTI ELETTROMEDICALI   2023 CORMAN</t>
  </si>
  <si>
    <t>ACQUISTO DIRETTO FARMACIE INTEGRATORI A MARCHIO ANNO 2023 GUNA</t>
  </si>
  <si>
    <t>ACQUISTO DIRETTO FARMACI OTC E PARAFARMACI A MARCHIO ANNO 2022 SECONDO LOTTO ALFA SIGMA</t>
  </si>
  <si>
    <t>ACQUISTO PRODOTTI DI MEDICAZIONE ED ELETTROMEDICALI 2023 SAFETY</t>
  </si>
  <si>
    <t>ACQUISTO DIRETTO FARMACI E PARAFARMACI 2023  ACRAF SPA</t>
  </si>
  <si>
    <t>ACQUISTO FARMACI GENERICI ANNO 2023</t>
  </si>
  <si>
    <t>ACQUISTO DIRETTO GALENICI FARMACI E PARAFARMACI A MARCHIO ANNO 2023 MARCO VITI</t>
  </si>
  <si>
    <t>ACQUISTO DIRETTO FARMACI-DISPOSITIVI MEDICI ED INTEGRATORI ANNO 2023 SOFAR</t>
  </si>
  <si>
    <t>FORNITURA MATERIALE CANCELLERIA TONER PER SEDE LEGALE E FARMACIE COMUNALI DI SEGRATE ANNO 2023</t>
  </si>
  <si>
    <t>INTERVENTI ELETTRICI PRESSO FARMACIE</t>
  </si>
  <si>
    <t>PUBBLICITA' 2023 "GIORNALE DI SEGRATE"</t>
  </si>
  <si>
    <t>ACQUISTO DIRETTO FARMACI  E PARAFARMACI ANNO 2023 A MARCHIO  BAYER</t>
  </si>
  <si>
    <t>ACQUISTO DIRETTO FARMACI E PARAFARMACI A MARCHIO ANNO 2023 DOMPE' FARMACEUTICI</t>
  </si>
  <si>
    <t>ACQUISTO FRIGORIFERO MEDIKA 400 2T ECT-F TOUCH 2.0 CONSERVAZIONE FARMACI CON TERMO REGISTRATORE TEMPERATURE E NOTIFICA GUASTI UNITA' FRIGORIFERAPER FARMACIA N. 4</t>
  </si>
  <si>
    <t>NOLEGGIO N. 7 TIRALATTE ANNO 2023</t>
  </si>
  <si>
    <t>ACQUISTO DIRETTO FARMACI OTC FARMACI INTEGRATORI PARAFARMACO DITTA GALENICA SENESE SRL UCB PHARMA SPA ANNO 2023 DISTRIBUITI DA GPP HEALTH</t>
  </si>
  <si>
    <t>ACQUISTO DIRETTO PARAFARMACO E OTC ANNO 2023 MANETTI &amp; ROBERTS</t>
  </si>
  <si>
    <t>ACQUISTO  FARMACI E PARAFARMACI  ANNO 2023 A  MARCHIO  OPELLA HEALTHCARE ITALY SRL</t>
  </si>
  <si>
    <t>ACQUISTO DIRETTO FARMACI PARAFARMACI E DISPOSITIVI DA DISTRIBUTORE FAGIT PER  PASQUALI,FIMO.SANIFARMA, ARMONIA GROUP, FREJENIUS KABI, LEOPHARMA,GEKOFAR E DIFAR ANNO 2023</t>
  </si>
  <si>
    <t>ACQUISTO DIRETTO FARMACI E PARAFARMACI A MARCHIO ANNO 2023 J&amp;J SPA</t>
  </si>
  <si>
    <t>FORMAZIONE IN MATERIA DI ANTICORRUZIONE-SERVIZIO DI AUDIT E MESSA A REGIME LINK DEL SITO ISTITUZIONALE RISPETTO ALL'ADEGUAMENTO DELLE NORMATIVE IN MATERIA DI PUBBLICAZIONE E AGGIORNAMENTO DEL SITO DELL'AZIENDA-SUPPPORTO OPERATIVO IN MATERIA DI CONTRATTUALISTICA PUBBLICA-COMPLETAMENTO REVISIONE REGOLAMENTI INTERNI-AGGIORNAMENTO MODELLO DI ORGANIZZAZIONE E GESTIONE EX.L. 231/2001- ANNO 2023</t>
  </si>
  <si>
    <t>ACQUISTO DIRETTO FARMACI OTC E PARAFARMACI A MARCHIO ANNO 2023 ALFA SIGMA</t>
  </si>
  <si>
    <t>ACQUISTO DIRETTO FARMACI E PARAFARMACI ANNO 2023 HALEON ITALY SRL</t>
  </si>
  <si>
    <t>ACQUISTO DIRETTO PARAFARMACI COSMETICILABORATOIRE NATIVE ANNO 2023</t>
  </si>
  <si>
    <t>ESECUZIONE INVENTARI FARMACIA N. 1 E N. 2 OLTRE MAGAZZINO CENTRALIZZATO PRESSO SEDE LEGALE</t>
  </si>
  <si>
    <t>ACQUISTO DIRETTO FARMACI ETICI DISTRIBUITI PER BAYER  RECORDATI E ROCHE SPA  E FARMACI E INTEGRATORI A MARCHIO DA PHARMAIDEA ANNO 2023</t>
  </si>
  <si>
    <t>ACQUISTO DIRETTO FARMACI E PARAFARMACI A MARCHIO ANNO 2023 FIDIA FARM.SPA</t>
  </si>
  <si>
    <t xml:space="preserve">FORNITURA ANNUALE BOCCIONI ACQUA BICCHIERI E MANUTENZIONE N. 6 EROGATORI FARMACIE E SEDE LEGALE </t>
  </si>
  <si>
    <t>ACQUISTO DIRETTO FARMACI OTC E PARAFARMACI A MARCHIO ANNO 2023 ZETA FARMACEUTICI</t>
  </si>
  <si>
    <t>CANONE ANNUALE ASSISTENZA SOFTWARE ZUCCHETTI CONTABILITA'-FATTURAZIONE ELETTRONICA+ CADI</t>
  </si>
  <si>
    <t>PRENOTAZIONE UNA CAMERA ALBERGO PER ASSISTENTE SOCIALE PER CONVEGNO</t>
  </si>
  <si>
    <t>Pulizia straordinaria, soffiaggio disinfezione n°4 split sistem presso Farmacia n° 3 di Milano2</t>
  </si>
  <si>
    <t>ACQUISTO DIRETTO PARAFARMACI E DISPOSITIVI MEDICI ANNO 2023 DISTRIBUITI DA ALLOGA ITALIA</t>
  </si>
  <si>
    <t>ACQUISTO DIRETTO INTEGRATORI 2023 ARKOFARM</t>
  </si>
  <si>
    <t>RIPARAZIONE AUTO AZIENDALE A SEGUITO INCIDENTE STRADALE</t>
  </si>
  <si>
    <t>ACQUISTO DIRETTO ACCESSORI A MARCHIO TWINS, TROUSSE, MAISON, MARGUTTA E MEDICAL JEWELS DISTRIBUITI DA MAST  INDUSTRIA ITALIANA SRL ANNO 2023</t>
  </si>
  <si>
    <t>ACQUISTO DIRETTO FARMACI OTC DISPOSITIVI MEDICI PARAFARMACO INTEGRATORI ANNO 2023 MONTEFARMACO</t>
  </si>
  <si>
    <t>SOSTITUZIONE SONDA CONDENSATORE FRIGORIFERO F3</t>
  </si>
  <si>
    <t>CONTRIBUTO ASSOCIATIVO ANNO 2023</t>
  </si>
  <si>
    <t>SCARICO IMMAGINI A SEGUITO FURTO PRESSO FARMACIA N. 4</t>
  </si>
  <si>
    <t>FORNITURA PARAFARMACEUTICI E GIOCATTOLI PRIMA INFANZIA ARTSANA ANNO 2023</t>
  </si>
  <si>
    <t>SOSITUZIONE N. 2 TELECAMERE INTERNE E SIRENA NON FUNZIONANTI FARMACIA N. 4</t>
  </si>
  <si>
    <t>CONFEZIONAMENTO CESTI</t>
  </si>
  <si>
    <t>CONTRATTO PER RADIO IN FARMACIA CON MESSAGGI PROMOZIONALI AZIENDALI ANNO 2023</t>
  </si>
  <si>
    <t>ACQUISTO ROTOLI ELIMINA CODE FARMACIA N. 2</t>
  </si>
  <si>
    <t>VIAGGIO ISTRUZIONE MINORE N.B.</t>
  </si>
  <si>
    <t>ACQUISTO DIRETTO PARAFARMACI-COSMETICI 2023 PIERRE FABRE</t>
  </si>
  <si>
    <t>ACQUISTO DIRETTO DI INTEGRATORI, DISPOSITIVI E PARAFARMACI A MARCHIO ESI</t>
  </si>
  <si>
    <t>ACQUISTO MATERIALE CONSUMO SAD  ANNO 2023</t>
  </si>
  <si>
    <t>SOSTITUZIONE SERRATURA E MANIGLIA ARMADIO F4 PER TENTATO SCASSO</t>
  </si>
  <si>
    <t>INTERVENTO URGENZA SERRANDA FARMACIA 4 A SEGUITO EFFRAZIONE</t>
  </si>
  <si>
    <t>ACQUISTO DIRETTO  PARAFARMACO E COSMETICI ANNO 2023DERMOLAB</t>
  </si>
  <si>
    <t>SFORAMENTO SPAZIO ARCHIVIAZIONE  FATTURAZIONE ELETTRONICA</t>
  </si>
  <si>
    <t>INTERFACCIA PER TRASMETTERE LE LETTURE DEL DATA LOGGER TEMPERATURA AMBIENTE FARMACIA N. 1 E FARMACIA N. 2</t>
  </si>
  <si>
    <t>ACQUISTO DIRETTO FARMACI OTC E PARAFARMACI A MARCHIO ANNO 2023  ALFA SIGMA</t>
  </si>
  <si>
    <t>SOSTITUZIONE CASSETTO REGISTRATORE FISCALE FARMACIA N. 4 DANNEGGIATO IN SEDE DI EFFRAZIONE</t>
  </si>
  <si>
    <t>CONTRATTO ADECCO  SOMMINISTRAZIONE LAVORO</t>
  </si>
  <si>
    <t>SOSTITUZIONE SPECCHIETTO LATO GUIDA   NEMO AUTOVAN VANDALIZZATO</t>
  </si>
  <si>
    <t>CONTRATTO CONTROLLO QUADRIENNALE PER N. 4 DEFIBRILLATORI</t>
  </si>
  <si>
    <t>CORSI OBBLIGATORI SICUREZZA PER N. 2 DIPENDENTI NEO ASSUNTE</t>
  </si>
  <si>
    <t>RIMBORSO SPESE COMODATO USO TABLET UTILIZZATO DA MINORE  A.R.</t>
  </si>
  <si>
    <t>VIDIMAZIONE LIBRO DECISIONI SOCI</t>
  </si>
  <si>
    <t>VERIFICA ANNUALE BILANCE E PESIERE DELLE QUATTRO FARMACIE COMUNALI</t>
  </si>
  <si>
    <t>MANUTENZIONI STRAORDINARIE FARMACIE E SEDE LEGALE</t>
  </si>
  <si>
    <t>SOSTEGNO PSICOLOGICO MINORE N.P. E FAMIGLIA ADOTTIVA</t>
  </si>
  <si>
    <t xml:space="preserve">MANUTENZIONE ORDINARIA ANNUALE PER DAE CENTRO CIVICO DEL COMUNE DI SEGRATE COMPRESO MATERIALE DA SOSTITUIRE </t>
  </si>
  <si>
    <t>INTERVENTO URGENZA PORTA SCORREVOLE FARMACIA 1  A SEGUITO EFFRAZIONE</t>
  </si>
  <si>
    <t>QUOTA ASSOCIATIVA 2023 ASSOCIAZIONE CHIMICA FARMACEUTICA LOMBARDA</t>
  </si>
  <si>
    <t>LICENZE ANNUALI UTILIZZO FONOGRAMMI VIDEOCLIP MUSICA D'ATTESA TELEFONICA PER LE FARMACIE</t>
  </si>
  <si>
    <t>RINNOVO SPID AZIENDALE</t>
  </si>
  <si>
    <t>ACQUISTO MATERIALE CONSUMO SAD ANNO 2023</t>
  </si>
  <si>
    <t>ASSISTENZA EDUCATIVA PRESSO SCUOLE A SOSTEGNO DISABILI GEN/DIC2023</t>
  </si>
  <si>
    <t>SOSTITUZIONE N. 2 STAMPANTI TERMICHE CON INSTALLAZIONE PER FARMACIA N. 3</t>
  </si>
  <si>
    <t>VALUTAZIONE PSICHIATRICA MINORE</t>
  </si>
  <si>
    <t>GESTIONE REGISTRAZIONI IVA APR2023/MAR2024</t>
  </si>
  <si>
    <t>CONVENZIONE TRIENNALE PER ESECUZIONE TURNI NOTTURNI</t>
  </si>
  <si>
    <t>AGGIORNAMENTO FIRMWARE BANCONOTE PER GLORY CI10</t>
  </si>
  <si>
    <t>ACQUISTO FARMACI DA DISTRIBUTORE MEDIFARMA PER PRODOTTI MANCANTI DA DITTE GSK, NOVONORDISC, FERRING</t>
  </si>
  <si>
    <t>GARA FARMACO CONTRIBUTO SPESE PER SVOLGIMENTO GARA IN AMBITO COMUNITARO PER LA FORNITURA DI FARMACI PARAFARMACI E SERVIZI CONNESSI PER IL BIENNIO 2024-2025</t>
  </si>
  <si>
    <t>ULTERIORI MANUTENZIONI STRAORDINARIE INDISPENSABILI PRESSO LE FARMACIE A SEGUITO ISPEZIONI E IL MAGAZZINO DELLA SEDE LEGALE IN DISMISSIONE</t>
  </si>
  <si>
    <t>ACQUISTO N. 6 TELEFONI CORDLESS PER SEDE LEGALE COMPRENSIVO DI HARDWARE E CONFIGURAZIONE CENTRALINO</t>
  </si>
  <si>
    <t>LIBRERIA TRASPARENTE SCADENZA 1/10/2023-31/12/2023</t>
  </si>
  <si>
    <t>N. 6 STAMPE DIGITALI ADESIVE PER  VEICOLI AZIENDALI ED APPLICAZIONE</t>
  </si>
  <si>
    <t>INTERVENTO DI RIPRISTINO RETE PRESSO FARMACIA COMUNALE N. 3</t>
  </si>
  <si>
    <t>TOTEM ELIMINACODE  E MONITOR FARMACIA N. 2</t>
  </si>
  <si>
    <t>PACCHETTO  FORFETTARIO FINO A 10 CONTENUTI MENSILI PERSONALIZZATO MESSAGGI PROMOZIONALI SU SCHERMO PANNELLO LED FARMACIE AGOSTO 2023/DICEMBRE 2023</t>
  </si>
  <si>
    <t>SERVIZIO ANNUALE DI SCANSIONE, CUSTODIA STOCCAGGIO E MACERO DELLE RICETTE IN CONVENZIONE SISS  PER QUATTRO FARMACIE</t>
  </si>
  <si>
    <t>ACQUISTO DIRETTO PARAFARMACI 2023 FASTER</t>
  </si>
  <si>
    <t xml:space="preserve">SERVIZIO  ASSISTENZA FISCALE MOD.730  PER N. 1 DIPENDENTE </t>
  </si>
  <si>
    <t>INTERVENTO SU IMPIANTO SICUREZZA FARMACIA N.1 PER CAMBIO NUMERO DI TELEFONO DIRETTORE RESPONSABILE</t>
  </si>
  <si>
    <t>ACQUISTO PER SOSTITUZIONE  N.2 DATA LOGGER PER MISURAZIONE TEMPERATURA LOCALI  NON FUNZIONANTI</t>
  </si>
  <si>
    <t>CREDITI TESTING PER PSICOLOGHE SERVIZIO MINORI</t>
  </si>
  <si>
    <t>CROCE BIFACCIALE CON PANNELLO FOTOVOLTAICO CON TRASPORTO ED INSTALLAZIONE PER FARMACIA N. 4</t>
  </si>
  <si>
    <t>SOSTITUZIONE PNEUMATICO AUTO OPERATRICE SAD</t>
  </si>
  <si>
    <t>TAGLIANDI AUTO AZIENDALI</t>
  </si>
  <si>
    <t xml:space="preserve">INTERVENTO D'URGENZA SU TELECAMERA NON FUNZIONANTE PRESSO FARMACIA N. 3 </t>
  </si>
  <si>
    <t>ACQUISTO AUSILI SERVIZIO SAD</t>
  </si>
  <si>
    <t>SOSTITUZIONE N. 2 TELEFONI CORDLESS VOIP E RELATIVO HARDWARE COMPRESA CONFIGURAZIONE CENTRALINO FARMACIA N. 2</t>
  </si>
  <si>
    <t>DIGITAL PAY PER SINCRONIZZAZIONE DATI PAGAMENTI POS CON REGISTRATORE CASSA PER 6 TERM</t>
  </si>
  <si>
    <t>UPGRADE LICENZA TOTEM ELIMINACODE  FARMACIA N. 2</t>
  </si>
  <si>
    <t>FORNITURA TEST PER AUTODIAGNOSI E PARAFARMACO</t>
  </si>
  <si>
    <t>INTERVENTI ELETTRICI D'URGENZA PRESSO FARMACIE E SEDE LEGALE</t>
  </si>
  <si>
    <t>ACQUISTO FARMACI DA DISTRIBUTORE CODIFI PER GRUPPO A. MENARINI IND.FARM.RIUNITE SRL</t>
  </si>
  <si>
    <t>ACQUISTO BACHECHE FARMACIE PER AFFISSIONE AVVISI AL CITTADINO/SERVIZI E LAVAGNE MAGNETICHE PER AVVISI OBBLIGATORI</t>
  </si>
  <si>
    <t>ACQUISTO NUOVO DISTRIBUTORE AUTOMATICO PER SOSTITUZIONE DISTRIBUTORE OBSOLETO FARMACIA N. 3 COMPRENSIVO DI RITIRO VECCHIA MACCHINA ED INSTALLAZIONE NUOVA</t>
  </si>
  <si>
    <t>FORNITURA CASSETTIERA AUTOMATIZZATA PER FARMACIA N. 4</t>
  </si>
  <si>
    <t>ATTIVITA' EDUCATIVA SCOLASTICA A.S.2023/2024</t>
  </si>
  <si>
    <t>CORSI OBBLIGATORI SICUREZZA PER  DIPENDENTI NEO ASSUNTE</t>
  </si>
  <si>
    <t>ESPORTAZIONE IMMAGINI DA TELECAMERA FARMACIA N. 2 COME DA RICHIESTA CARABINIERI DI SEGRATE</t>
  </si>
  <si>
    <t>SOSTITUZIONE CAMERA D'ARIA APPARECCHIO MISURA PRESSIONE FARMACIA 4</t>
  </si>
  <si>
    <t>RISCATTO A SCADENZA LEASING PER  N. 4 DISPLAY A LED   PER DIVULGAZIONE SERVIZI OFFERTI NELLE  3 FARMACIE COMUNALI DI SEGRATE</t>
  </si>
  <si>
    <t>ACQUISTO BADGE PER PRESENZE</t>
  </si>
  <si>
    <t>INTERVENTO STRAORDINARIO RIPRISTINO SERRANDA FARMACIA N. 1 A SEGUITO EFFRAZIONE</t>
  </si>
  <si>
    <t>FORNITURA E POSA IN OPERA BLOCCO SERRANDA FARMACIA N . 1</t>
  </si>
  <si>
    <t>INTERVENTO DI PRONTO INTERVENTO SU CRISTALLO VETRINA FARMACIA N . 3 A SEGUITO TENTATIVO DI EFFRAZIONE</t>
  </si>
  <si>
    <t>INTERVENTO PRONTO INTERVENTO PER TENTATIVO DI EFFRAZIONE FARMACIA N. 3 CON MESSA IN SICUREZZA SU CRISTALLO ROTTO</t>
  </si>
  <si>
    <t>INTERVENTO DI SISTEMAZIONE VETRINA FARMACIA N. 4 A SEGUITO EFFRAZIONE</t>
  </si>
  <si>
    <t>ESECUZIONE INVENTARI FARMACIA N. 3 E N. 4</t>
  </si>
  <si>
    <t xml:space="preserve">ACQUISTO BARRIERE IN PLEXIGLAS PER POSTAZIONI DI LAVORO FARMACIA N.3 </t>
  </si>
  <si>
    <t>EFFETTUAZIONE VACCINI PRESSO FARMACIE OTT 23/GEN 2024</t>
  </si>
  <si>
    <t>SMALTIMENTO STUPEFACENTI FARMACIA COMUNALE N. 4</t>
  </si>
  <si>
    <t>AGGIORNAMENTO CASSE FARMACIE COMUNALI LOTTERIA DEGLI SCONTRINI</t>
  </si>
  <si>
    <t xml:space="preserve">LEASING PER NOLEGGIO DI 60 MESI N. 1 DISPLAY A LED PER DIVULGAZIONE SERVIZI OFFERTI PER LA FARMACIA N. 2 IN SOSTITUZIONE DI DISPLAY OBSOLETO </t>
  </si>
  <si>
    <t>REVISIONE FURGONE AZIENDALE</t>
  </si>
  <si>
    <t>CANONE ASSISTENZA TECNICA IMPIANTI ANTIFURTO E VIDEOSORVEGLIANA  FARMACIE GESTIONE SIM ANNUALI 2024</t>
  </si>
  <si>
    <r>
      <t xml:space="preserve">INTERVENTO EDUCATIVO MINORE R.D. </t>
    </r>
    <r>
      <rPr>
        <sz val="9"/>
        <rFont val="Calibri"/>
        <family val="2"/>
        <scheme val="minor"/>
      </rPr>
      <t>ANNO 2023</t>
    </r>
  </si>
  <si>
    <t>INTERVENTI EDUCATICI PER ACCOMPAGNAMENTO SANITARIO MINORE A.R. E RIMBORSI KM</t>
  </si>
  <si>
    <t>ACQUISTO DIRETTO FARMACI E PARAFARMACI ANNO 2023 SECONDO LOTTO RECKITT</t>
  </si>
  <si>
    <t>ACQUISTO DIRETTO FARMACI E PARAFARMACI ANNO 2023 SECONDO LOTTO HALEON ITALY SRL</t>
  </si>
  <si>
    <t>ACQUISTO TAMPONI E MASCHERINE FFP2 E CHIRURGICHE  ANNO 2023</t>
  </si>
  <si>
    <t>RIPARAZIONE CASSA AUTOMATICA GLORY PRESSO FARMACIA N. 2</t>
  </si>
  <si>
    <t>MANUTENZIONE E REVISIONE ESTINTORI PORTATILI ANNO 2024</t>
  </si>
  <si>
    <t>CONTRATTO PRIVACY  PRIVACY CECK UP E LIBRERIA TRASPARENTE SCADENZA 31/12/2024</t>
  </si>
  <si>
    <t>CONTRATTO TELEFONIA  ANNO 2024 PER FARMACIE E SEDE LEGALE</t>
  </si>
  <si>
    <t xml:space="preserve">MANUTENZIONE ORDINARIA ANNUALE PER DAE CENTRO CIVICO DEL COMUNE DI SEGRATE </t>
  </si>
  <si>
    <t>INTERVENTO STRAORDINARIO PORTA SCORREVOLE FARMACIA 3 PER MALFUNZIONAMENTO</t>
  </si>
  <si>
    <t>PACCHETTO  FORFETTARIO FINO A 22 CONTENUTI MENSILI PERSONALIZZATO MESSAGGI PROMOZIONALI SU SCHERMO PANNELLO LED FARMACIE ANNO 2024</t>
  </si>
  <si>
    <t>SERVIZIO TRASPORTO VALORI ANNO 2024</t>
  </si>
  <si>
    <t>RINNOVO SERVIZI ASP INAZ 2024</t>
  </si>
  <si>
    <t>SOSITUZIONE N. 1 VIDEOREGISTRATORE SISTEMA VIDEO SORVEGLIANZA  NON FUNZIONANTE FARMACIA N. 1</t>
  </si>
  <si>
    <t>SOSTITUZIONE SISTEMA DI SICUREZZA  ANTINTRUSIONE E VIDEOREGISTRATORE FARMACIA N. 3</t>
  </si>
  <si>
    <t>SOSTITUZIONE SISTEMA DI SICUREZZA  ANTINTRUSIONE  FARMACIA N. 1</t>
  </si>
  <si>
    <t>CANONI ASSISTENZA SOFTWARE/HARDWARE/RINN.LICENZA ANTIVIRUS/DATI FEDERFARMA/MULTIPHARMACY/DISTRIBUZIONE DATI/SHADOWPROTECT/ENTERPRISE CECK POINT/PRENOFA/PHARMSTREET/HACCP/ASSISTENZA SISS PER FARMACIE ANNO 2024</t>
  </si>
  <si>
    <t>SOSTITUZIONE GETTONIERA VENDING MACHINE FARMACIA 4</t>
  </si>
  <si>
    <t xml:space="preserve">ANNO 2024 APP TRASMETTO MEMORIZZAZIONE ELETTRONICA E TRASMISSIONE TELEMATICA CORRISPETTIVI PER LE "VENDING MACHINES" PER LE FARMACIE </t>
  </si>
  <si>
    <t>MANUTENZIONE BIENNALELE PORTE AUTOMATICHE FARMACIE 1-2-3</t>
  </si>
  <si>
    <t xml:space="preserve"> SERVIZIO PULIZIE LOCALI SEDE LEGALE COMPRESO ANDRONE LOCALE MAGAZZINO E TRASPORTO SACCHI E CASSONETTI AI PUNTI DI RACCOLTA FARMACIA N. 2 E LAVAGGIO VETRI SEDE LEGALE E VETRINE FARMACIE CON CADENZA BIMESTRALE ANNO 2024</t>
  </si>
  <si>
    <t>FORNITURA ANNUALE BOCCIONI ACQUA BICCHIERI E MANUTENZIONE N. 6 EROGATORI FARMACIE E SEDE LEGALE  ANNI 2024/2025</t>
  </si>
  <si>
    <t>FORNITURA BEVANDE CALDE 2024/2025</t>
  </si>
  <si>
    <t>SERVIZIO DEBLATIZZAZIONE E DERATIZZAZIONE LOCALI FARMACIE SEDE LEGALE E MAGAZZINO CENTRALIZZATO 2024/2025</t>
  </si>
  <si>
    <t>STARTUP E-ROBOT CON FORMAZIONE LICENZA MODULO CANONE SOFTWARE ROBOT PRESSO FARMACIA N. 4</t>
  </si>
  <si>
    <t>MATERIALE CONSUMO SAD 2024</t>
  </si>
  <si>
    <t>CHIUSURA NOLEGGIO CAMICI</t>
  </si>
  <si>
    <t xml:space="preserve">SERVIZIO TRIENNALE (2024/2025/2026) NOLEGGIO E PULIZIA CAMICI PER IL PERSONALE DI FARMACIA </t>
  </si>
  <si>
    <t>ASSICURAZIONE TUTTO COMMERCIO R.C. PROFESSIONISTI FURTO ANNO 2024</t>
  </si>
  <si>
    <t>ASSICURAZIONE INCENDIO MAGAZZINO PRESSO SEDE  E D&amp;OANNO 2024</t>
  </si>
  <si>
    <t>ASSICURAZIONE AUTO AZIENDALI E NEMO ANNO 2024</t>
  </si>
  <si>
    <t>LOCAZIONE E SPESE CONDOMINIALI LOCALI FARMACIA N. 4 ANNO 2024 E SALDO SPESE CONDOMINIALI SET 2023/AGO 2024</t>
  </si>
  <si>
    <t>AFFITTO E SPESE CONDOMINIALI 1/1/2024-31/12/2024  FARMACIA N. 2</t>
  </si>
  <si>
    <t>LOCAZIONE E SPESE CONDOMINIALI LOCALI FARMACIA N. 1 ANNO 2024</t>
  </si>
  <si>
    <t>GESTIONE N. 2 CARTE PER ACQUISTO CARBURANTE KUWAIT PETROLEUM ITALIA SPA ANNO 2024</t>
  </si>
  <si>
    <t>ACQUISTO FARMACI E PARAFARMACI DISTRIBUITI DALLA DITTA VIPROF SRL ANNO 2024</t>
  </si>
  <si>
    <t>OSSIGENO PER MALATI CRONICI ANNO 2024</t>
  </si>
  <si>
    <t>FORNITURA DISPOSITIVI DIAGNOSTICI PER APPARECHIATURE ELETTROMEDICALI IN USO NELLE FARMACIE COMUNALI ANNO 2024</t>
  </si>
  <si>
    <t>CONFEZIONAMENTO CESTI NATALIZI</t>
  </si>
  <si>
    <t>PUBBLICITA' FARMACIE COMUNALI SU GIORNALE "IN FOLIO" ANNO 2024</t>
  </si>
  <si>
    <t>CONTRATTO PER RADIO IN FARMACIA CON MESSAGGI PROMOZIONALI AZIENDALI ANNO 2024</t>
  </si>
  <si>
    <t>GESTIONE REGISTRAZIONI IVA APR2024/MAR2025</t>
  </si>
  <si>
    <t>SERVIZIO ESECUZIONE VACCINAZIONI E TAMPONI RAPIDI IN FARMACIA</t>
  </si>
  <si>
    <t>SOSTITUZIONE TAPPARELLA FARMACIA N. 1</t>
  </si>
  <si>
    <t>INTERVENTO URGENZA PRESSO SEDE LEGALE PER SIGILLATURA DELLE FOROMETRIE PER IMPEDIRE ACCESSO RATTI</t>
  </si>
  <si>
    <t>ACQUISTO FARMACI DA DISTRIBUTORE CODIFI PER GRUPPO A. MENARINI IND.FARM.RIUNITE SRL ANNO 2024</t>
  </si>
  <si>
    <r>
      <t xml:space="preserve">ACQUISTO DIRETTO FARMACI OTC FARMACI INTEGRATORI PARAFARMACO DITTA GALENICA SENESE SRL UCB PHARMA SPA </t>
    </r>
    <r>
      <rPr>
        <b/>
        <sz val="9"/>
        <color theme="1"/>
        <rFont val="Calibri"/>
        <family val="2"/>
        <scheme val="minor"/>
      </rPr>
      <t>E VEMEDIA</t>
    </r>
    <r>
      <rPr>
        <sz val="9"/>
        <color theme="1"/>
        <rFont val="Calibri"/>
        <family val="2"/>
        <scheme val="minor"/>
      </rPr>
      <t xml:space="preserve"> ANNO 2024 DISTRIBUITI DA GPP HEALTH</t>
    </r>
  </si>
  <si>
    <t>ACQUISTO DIRETTO FARMACI E PARAFARMACI ANNO 2024 BOIRON</t>
  </si>
  <si>
    <t>ACQUISTO DIRETTO FARMACI E PARAFARMACI ANNO 2024  RECKITT</t>
  </si>
  <si>
    <t>SERV.SOFTWARE GENERAZIONE XML PER ANAC 2024</t>
  </si>
  <si>
    <t>NOLEGGIO N. 7 TIRALATTE ANNO 2024</t>
  </si>
  <si>
    <t>QUOTA ASSOCIATIVA 2024 ASSOCIAZIONE CHIMICA FARMACEUTICA LOMBARDA</t>
  </si>
  <si>
    <t>SISTEMAZIONE D'URGENZA GRUPPO E PEDALIERA LAVANDINO FARMACIA N. 1</t>
  </si>
  <si>
    <t>CONTRATTO LOCAZIONE N. 5 MACCHINE MULTIFUNZIONE DIGITALI PER COPIE STAMPE E SCANSIONE PER 48 MESI</t>
  </si>
  <si>
    <r>
      <t>FARMACI VETERINARI E PARAFARMACO DISTRIBUITI DA LA ZOOTECNICA GROUP SPA ANNO</t>
    </r>
    <r>
      <rPr>
        <sz val="9"/>
        <rFont val="Calibri"/>
        <family val="2"/>
      </rPr>
      <t xml:space="preserve"> 2024</t>
    </r>
  </si>
  <si>
    <t>PUBBLICITA' 2024 "GIORNALE DI SEGRATE"</t>
  </si>
  <si>
    <t>ACQUISTO DA DISTRIBUTORE BB FARMA FARMACI, PARAFARMACI, DISPOSITIVI DI IMPORTAZIONE E NAZIONALI  ANNO 2024</t>
  </si>
  <si>
    <t>ACQUISTO DIRETTO PARAFARMACI COSMETICILABORATOIRE NATIVE ANNO 2024</t>
  </si>
  <si>
    <t>ACQUISTO TAMPONI E MASCHERINE FFP2 E CHIRURGICHE  ANNO 2024</t>
  </si>
  <si>
    <t>FORNITURA MATERIALE SERVIZIO SAD</t>
  </si>
  <si>
    <t>ACQUISTO DIRETTO FARMACI ETICI DISTRIBUITI PER BAYER  RECORDATI E ROCHE SPA  E FARMACI E INTEGRATORI A MARCHIO DA PHARMAIDEA ANNO 2024</t>
  </si>
  <si>
    <t>ACQUISTO FARMACI A MARCHIO GLAXO SPA ANNO 2024</t>
  </si>
  <si>
    <t>ACQUISTO DIRETTO FARMACI OTC E PARAFARMACI A MARCHIO ANNO 2024  ALFA SIGMA</t>
  </si>
  <si>
    <t>ACQUISTO DIRETTO PARAFARMACI-COSMETICI 2024 PIERRE FABRE</t>
  </si>
  <si>
    <t>ACQUISTO DIRETTO DI INTEGRATORI, DISPOSITIVI E PARAFARMACI A MARCHIO ESI ANNO 2024</t>
  </si>
  <si>
    <t>ACQUISTO DIRETTO DISPOSITIVI MEDICI E PARAFARMACO ESSITY ITALIA ANNO 2024</t>
  </si>
  <si>
    <t xml:space="preserve">CONTRATTO REFERTAZIONE SERVIZIO TELEMEDICINA ANNO 2024/2025 PER QUATTRO FARMACIE </t>
  </si>
  <si>
    <t>ACQUISTO DIRETTO PRODOTTI ARTICOLI SANITARI E PARAFARMACO ANNO 2024 HEALTH AND FASHION SHOES ITALIA S.p.A</t>
  </si>
  <si>
    <t>ACQUISTO DIRETTO  PARAFARMACI E INTEGRATORI ANNO 2024 BROMATECH</t>
  </si>
  <si>
    <t>ACQUISTO DA DISTRIBUTORE FARMACI E DISPOSITIVI MEDICI ANNO 2024</t>
  </si>
  <si>
    <t>ACQUISTO DIRETTO FARMACI  E PARAFARMACI ANNO 2024 A MARCHIO  BAYER</t>
  </si>
  <si>
    <t>CONTRATTO FORNITURA ENERGIA ELETTRICA 4 FARMACIE ANNO 2024</t>
  </si>
  <si>
    <t>ACQUISTO DIRETTO FARMACI OTC DISPOSITIVI MEDICI E PARAFARMACO ANNO 2024 RECORDATI</t>
  </si>
  <si>
    <t>ACQUISTO DIRETTO  FARMACI OTC GALENICI E PARAFARMACO ANNO 2024  DA DITTA TESSA DISTRIBUTORE COSMOINNOVATION, OLOCOTINO, QUALIFARMA</t>
  </si>
  <si>
    <t>ACQUISTO DIRETTO FARMACI E PARAFARMACI ANNO 2024 PROCTER &amp; GAMBLE</t>
  </si>
  <si>
    <t>ACQUISTO DIRETTO PARAFARMACI  COSMETICI A MARCHIO L'OREAL ITALIA SPA ANNO 2024</t>
  </si>
  <si>
    <t>ACQUISTO PRODOTTI ELETTROMEDICALI   2024 CORMAN</t>
  </si>
  <si>
    <t>ACQUISTO DIRETTO FARMACIE INTEGRATORI A MARCHIO ANNO 2024 GUNA</t>
  </si>
  <si>
    <t>ACQUISTO DIRETTO GALENICI FARMACI E PARAFARMACI A MARCHIO ANNO 2024 MARCO VITI</t>
  </si>
  <si>
    <t>ACQUISTO DIRETTO FARMACI-DISPOSITIVI MEDICI ED INTEGRATORI ANNO 2024 SOFAR</t>
  </si>
  <si>
    <t>ACQUISTO DIRETTO PARAFARMACO E OTC ANNO 2024 MANETTI &amp; ROBERTS</t>
  </si>
  <si>
    <t>ACQUISTO DIRETTO PARAFARMACI E DISPOSITIVI MEDICI ANNO 2024 DISTRIBUITI DA ALLOGA ITALIA</t>
  </si>
  <si>
    <t>ACQUISTO DIRETTO INTEGRATORI 2024 ARKOFARM</t>
  </si>
  <si>
    <t>ACQUISTO DIRETTO ACCESSORI A MARCHIO TWINS, TROUSSE, MAISON, MARGUTTA E MEDICAL JEWELS DISTRIBUITI DA MAST  INDUSTRIA ITALIANA SRL ANNO 2024</t>
  </si>
  <si>
    <t>ACQUISTO DIRETTO FARMACI OTC DISPOSITIVI MEDICI PARAFARMACO INTEGRATORI ANNO 2024 MONTEFARMACO</t>
  </si>
  <si>
    <t>FORNITURA PARAFARMACEUTICI E GIOCATTOLI PRIMA INFANZIA ARTSANA ANNO 2024</t>
  </si>
  <si>
    <t>ZA2395F746</t>
  </si>
  <si>
    <t>Z2B395F78E</t>
  </si>
  <si>
    <t>ZBD395F7B0</t>
  </si>
  <si>
    <t>Z04395F7D4</t>
  </si>
  <si>
    <t>Z6E395F7F7</t>
  </si>
  <si>
    <t>ZA0395FAA8</t>
  </si>
  <si>
    <t>Z99395FABB</t>
  </si>
  <si>
    <t>ZD0395FAD9</t>
  </si>
  <si>
    <t>ZB7395FAF9</t>
  </si>
  <si>
    <t>ZD1395FB1E</t>
  </si>
  <si>
    <t>96043933D5</t>
  </si>
  <si>
    <t>9588680D0B</t>
  </si>
  <si>
    <t>ZA6396B78B</t>
  </si>
  <si>
    <t>Z91396B7C4</t>
  </si>
  <si>
    <t>Z5B396B7EB</t>
  </si>
  <si>
    <t>Z88396B848</t>
  </si>
  <si>
    <t>ZA9396B75F</t>
  </si>
  <si>
    <t>Z56396B888</t>
  </si>
  <si>
    <t>ZF3396B8B0</t>
  </si>
  <si>
    <t>Z6D396B8D9</t>
  </si>
  <si>
    <t>Z6A396B905</t>
  </si>
  <si>
    <t>ZEA396B934</t>
  </si>
  <si>
    <t>Z25396B717</t>
  </si>
  <si>
    <t>Z7A396B969</t>
  </si>
  <si>
    <t>Z87396B9F9</t>
  </si>
  <si>
    <t>Z0F396BBF2</t>
  </si>
  <si>
    <t>Z3F396BC23</t>
  </si>
  <si>
    <t>Z3C396BC4F</t>
  </si>
  <si>
    <t>Z61396BC7A</t>
  </si>
  <si>
    <t>ZD6396BCA3</t>
  </si>
  <si>
    <t>Z11396BD77</t>
  </si>
  <si>
    <t>Z98396BD93</t>
  </si>
  <si>
    <t>9594054FCE</t>
  </si>
  <si>
    <t>ZEA3972BEB</t>
  </si>
  <si>
    <t>ZC9397D091</t>
  </si>
  <si>
    <t>95997360C2</t>
  </si>
  <si>
    <t>95997582E9</t>
  </si>
  <si>
    <t>Z30397D082</t>
  </si>
  <si>
    <t>ZA5397D0AB</t>
  </si>
  <si>
    <t>ZCA397D0D6</t>
  </si>
  <si>
    <t>Z39395FB54</t>
  </si>
  <si>
    <t>9604348EAF</t>
  </si>
  <si>
    <t>96077473A4</t>
  </si>
  <si>
    <t>96078085FA</t>
  </si>
  <si>
    <t>Z3A3989E29</t>
  </si>
  <si>
    <t>Z433989EA0</t>
  </si>
  <si>
    <t>ZC03989EFB</t>
  </si>
  <si>
    <t>Z493989F43</t>
  </si>
  <si>
    <t>Z843989F7A</t>
  </si>
  <si>
    <t>9607759D88</t>
  </si>
  <si>
    <t>Z973989FB2</t>
  </si>
  <si>
    <t>Z38398A090</t>
  </si>
  <si>
    <t>ZD7398A047</t>
  </si>
  <si>
    <t>Z823989FEB</t>
  </si>
  <si>
    <t>9617532E77</t>
  </si>
  <si>
    <t>ZC53999477</t>
  </si>
  <si>
    <t>Z0B399F276</t>
  </si>
  <si>
    <t>Z5139A7615</t>
  </si>
  <si>
    <t>ZD739A76E7</t>
  </si>
  <si>
    <t>ZEA39A771F</t>
  </si>
  <si>
    <t>96219013E4</t>
  </si>
  <si>
    <t>ZD839A9F5F</t>
  </si>
  <si>
    <t>9629897A64</t>
  </si>
  <si>
    <t>Z3539B95A8</t>
  </si>
  <si>
    <t>Z9039B989D</t>
  </si>
  <si>
    <t>Z0939DABEB</t>
  </si>
  <si>
    <t>Z4D39DC51C</t>
  </si>
  <si>
    <t>ZD039DD2D9</t>
  </si>
  <si>
    <t>ZE539EFEA6</t>
  </si>
  <si>
    <t xml:space="preserve"> ZDE39EFEB9</t>
  </si>
  <si>
    <t>ZC539EFED9</t>
  </si>
  <si>
    <t>Z5139F5733</t>
  </si>
  <si>
    <t>Z4E39F575F</t>
  </si>
  <si>
    <t>Z7739F9954</t>
  </si>
  <si>
    <t>Z403A09436</t>
  </si>
  <si>
    <t>ZBC3A0944C</t>
  </si>
  <si>
    <t>Z8D3A09460</t>
  </si>
  <si>
    <t>ZB43A0941A</t>
  </si>
  <si>
    <t>ZC43A0947E</t>
  </si>
  <si>
    <t>ZA03A09498</t>
  </si>
  <si>
    <t>Z8C3A0D3D6</t>
  </si>
  <si>
    <t>ZE83A0D41F</t>
  </si>
  <si>
    <t>ZE93A0E60A</t>
  </si>
  <si>
    <t>ZA03A0F0C2</t>
  </si>
  <si>
    <t>Z333A0F0CB</t>
  </si>
  <si>
    <t>ZA33A175EE</t>
  </si>
  <si>
    <t>ZE53A17612</t>
  </si>
  <si>
    <t>ZA93A31F1C</t>
  </si>
  <si>
    <t>ZD93A31F4D</t>
  </si>
  <si>
    <t>Z9C3A31F87</t>
  </si>
  <si>
    <t xml:space="preserve"> Z3A3A39A25</t>
  </si>
  <si>
    <t>ZB63A40229</t>
  </si>
  <si>
    <t>Z713A4E0C2</t>
  </si>
  <si>
    <t xml:space="preserve"> ZD53A4E238</t>
  </si>
  <si>
    <t>ZEF3A55CEC</t>
  </si>
  <si>
    <t>Z483A63D8A</t>
  </si>
  <si>
    <t>Z073A63DAB</t>
  </si>
  <si>
    <t>Z943A6A17</t>
  </si>
  <si>
    <t>Z8B3A70FC5</t>
  </si>
  <si>
    <t>Z443A7103E</t>
  </si>
  <si>
    <t>Z8B3A7CC05</t>
  </si>
  <si>
    <t>ZDD3A853DB</t>
  </si>
  <si>
    <t>Z433A86432</t>
  </si>
  <si>
    <t>ZE43ACDBAD</t>
  </si>
  <si>
    <t>Z4F3AF9DA7</t>
  </si>
  <si>
    <t>Z243AFAD84</t>
  </si>
  <si>
    <t>Z3A3AFAD90</t>
  </si>
  <si>
    <t>Z043AFADB7</t>
  </si>
  <si>
    <t>Z9E3B059A0</t>
  </si>
  <si>
    <t>Z3C3B0F39E</t>
  </si>
  <si>
    <t>Z893B0F3C8</t>
  </si>
  <si>
    <t>Z983B0F3E7</t>
  </si>
  <si>
    <t>Z623B0F40E</t>
  </si>
  <si>
    <t>Z973B36C09</t>
  </si>
  <si>
    <t>ZF73B3C895</t>
  </si>
  <si>
    <t>Z293B3C8F2</t>
  </si>
  <si>
    <t>ZC13B6C67B</t>
  </si>
  <si>
    <t>ZEE3B8FF84</t>
  </si>
  <si>
    <t>Z293BDB070</t>
  </si>
  <si>
    <t>ZBC3BDE2D8</t>
  </si>
  <si>
    <t>Z3F3BDE378</t>
  </si>
  <si>
    <t>ZC53BDE44A</t>
  </si>
  <si>
    <t>Z053BDE57C</t>
  </si>
  <si>
    <t>Z833BDE61C</t>
  </si>
  <si>
    <t>ZA53BF60E9</t>
  </si>
  <si>
    <t>ZA33BFCE2F</t>
  </si>
  <si>
    <t>ZF53C04F28</t>
  </si>
  <si>
    <t>Z383C04F33</t>
  </si>
  <si>
    <t>ZE53C0E7B8</t>
  </si>
  <si>
    <t>ZC13C1B9A4</t>
  </si>
  <si>
    <t xml:space="preserve"> Z043C1B9AF</t>
  </si>
  <si>
    <t>ZC83C274D6</t>
  </si>
  <si>
    <t xml:space="preserve"> Z2B3C3D897</t>
  </si>
  <si>
    <t>ZAA3C44651</t>
  </si>
  <si>
    <t>Z6E3C4E79C</t>
  </si>
  <si>
    <t>Z773C53F56</t>
  </si>
  <si>
    <t>Z6F3C5401F</t>
  </si>
  <si>
    <t>Z213C5A994</t>
  </si>
  <si>
    <t>Z363C955A0</t>
  </si>
  <si>
    <t>Z473C98072</t>
  </si>
  <si>
    <t>ZC73C980A1</t>
  </si>
  <si>
    <t xml:space="preserve"> Z553C999CA</t>
  </si>
  <si>
    <t>Z3D3C9B98F</t>
  </si>
  <si>
    <t>ZB93C9F479</t>
  </si>
  <si>
    <t>Z443CA507A</t>
  </si>
  <si>
    <t>Z0B3CA54B9</t>
  </si>
  <si>
    <t>A017FE3BE8</t>
  </si>
  <si>
    <t>Z143CB0998</t>
  </si>
  <si>
    <t>Z5F3CBA327</t>
  </si>
  <si>
    <t>ZC23CBA35D</t>
  </si>
  <si>
    <t xml:space="preserve"> ZA53CC6877</t>
  </si>
  <si>
    <t>ZBB3CC705B</t>
  </si>
  <si>
    <t>ZE43CD8618</t>
  </si>
  <si>
    <t>Z563CE0680</t>
  </si>
  <si>
    <t>ZCD3CE0733</t>
  </si>
  <si>
    <t>Z323CE0795</t>
  </si>
  <si>
    <t>Z803CE0804</t>
  </si>
  <si>
    <t xml:space="preserve"> Z553CE0B22</t>
  </si>
  <si>
    <t xml:space="preserve"> ZE93CF01E7</t>
  </si>
  <si>
    <t>ZE43CF0284</t>
  </si>
  <si>
    <t>Z6A3CFD0DE</t>
  </si>
  <si>
    <t>ZD93D0F979</t>
  </si>
  <si>
    <t>Z253D3DD41</t>
  </si>
  <si>
    <t>ZF13D4CA9B</t>
  </si>
  <si>
    <t>Z163D5344C</t>
  </si>
  <si>
    <t>ZA73D5A1F9</t>
  </si>
  <si>
    <t>Z2B3D5F730</t>
  </si>
  <si>
    <t>ZB63D5F765</t>
  </si>
  <si>
    <t>ZDA3D5FC32</t>
  </si>
  <si>
    <t>Z223D5FC9B</t>
  </si>
  <si>
    <t>ZB13D5FCE9</t>
  </si>
  <si>
    <t>ZAD3D75109</t>
  </si>
  <si>
    <t>Z6D3D78B48</t>
  </si>
  <si>
    <t>ZA43D78B66</t>
  </si>
  <si>
    <t>ZB33D78B85</t>
  </si>
  <si>
    <t>Z433D78BBA</t>
  </si>
  <si>
    <t>ZAC3D7946B</t>
  </si>
  <si>
    <t>Z5C3D93039</t>
  </si>
  <si>
    <t>ZC53D95E2C</t>
  </si>
  <si>
    <t>ZC43D9E72B</t>
  </si>
  <si>
    <t>ZC33DB6257</t>
  </si>
  <si>
    <t xml:space="preserve"> ZDE3DB62C1</t>
  </si>
  <si>
    <t>ZD53DBF657</t>
  </si>
  <si>
    <t>Z893DD3FE2</t>
  </si>
  <si>
    <t>ZE23DDE21E</t>
  </si>
  <si>
    <t>Z9A3DDE252</t>
  </si>
  <si>
    <t>Z183DDE294</t>
  </si>
  <si>
    <t>Z963DDE720</t>
  </si>
  <si>
    <t>Z6F3DDE766</t>
  </si>
  <si>
    <t>Z3D3DEF351</t>
  </si>
  <si>
    <t>ZF43DEF39E</t>
  </si>
  <si>
    <t>Z7D3DEF3E6</t>
  </si>
  <si>
    <t>Z9B3DEF424</t>
  </si>
  <si>
    <t>Z0E3DEF460</t>
  </si>
  <si>
    <t>Z993DEF495</t>
  </si>
  <si>
    <t>Z2A3DEF60A</t>
  </si>
  <si>
    <t xml:space="preserve"> Z323DF5070</t>
  </si>
  <si>
    <t>Z7F3DF509A</t>
  </si>
  <si>
    <t>Z713DF50C0</t>
  </si>
  <si>
    <t>ZE43DFA4B1</t>
  </si>
  <si>
    <t xml:space="preserve"> Z2B3DFA4D5</t>
  </si>
  <si>
    <t>Z453DFA4FA</t>
  </si>
  <si>
    <t>Z4D3DFA52C</t>
  </si>
  <si>
    <t>Z0C3DFA54D</t>
  </si>
  <si>
    <t>Z1B3DFA56C</t>
  </si>
  <si>
    <t>Z683DFA596</t>
  </si>
  <si>
    <t>Z943DFA5AE</t>
  </si>
  <si>
    <t>Z203DFA5CA</t>
  </si>
  <si>
    <t>ZF73DFA5E4</t>
  </si>
  <si>
    <t>ZD33DFA5FE</t>
  </si>
  <si>
    <t>Z0F3DFA61C</t>
  </si>
  <si>
    <t>ZA23DFA683</t>
  </si>
  <si>
    <t>Z7B3DFA6C9</t>
  </si>
  <si>
    <t>ZD33DFA6F9</t>
  </si>
  <si>
    <t>Z8D3DFD5CC</t>
  </si>
  <si>
    <t>Z2C3DFD620</t>
  </si>
  <si>
    <t>ZF93DFD679</t>
  </si>
  <si>
    <t>Z4B3DFD6A3</t>
  </si>
  <si>
    <t xml:space="preserve"> Z983DFD6CD</t>
  </si>
  <si>
    <t>ZD33DFD704</t>
  </si>
  <si>
    <t>ZE63DFD73C</t>
  </si>
  <si>
    <t>ZF33DFD7CC</t>
  </si>
  <si>
    <t>Z803DFD82D</t>
  </si>
  <si>
    <t>Z483DFD8C5</t>
  </si>
  <si>
    <t>ZCC3DFD90D</t>
  </si>
  <si>
    <t>Z673DFD948</t>
  </si>
  <si>
    <t>Z233DFD995</t>
  </si>
  <si>
    <t>Z423E03642</t>
  </si>
  <si>
    <t>Z4A3E03674</t>
  </si>
  <si>
    <t>Z973E0369E</t>
  </si>
  <si>
    <t>ZD13E055F0</t>
  </si>
  <si>
    <t>Z4C3E0565E</t>
  </si>
  <si>
    <t>Z813E062B1</t>
  </si>
  <si>
    <t>ZD43E056BF</t>
  </si>
  <si>
    <t xml:space="preserve"> Z0F3E0625C</t>
  </si>
  <si>
    <t>Z933E08204</t>
  </si>
  <si>
    <t>Z843E082E0</t>
  </si>
  <si>
    <t>ZDF3E07DFD</t>
  </si>
  <si>
    <t>Z2A3E07E3A</t>
  </si>
  <si>
    <t>Z733E08332</t>
  </si>
  <si>
    <t>Z3E3E081A8</t>
  </si>
  <si>
    <t>Z773E07E64</t>
  </si>
  <si>
    <t>Z8A3E07E9C</t>
  </si>
  <si>
    <t>Z6E3E07EE8</t>
  </si>
  <si>
    <t>ZBB3E07F12</t>
  </si>
  <si>
    <t>Z7B3E07F78</t>
  </si>
  <si>
    <t>ZE93E07FB4</t>
  </si>
  <si>
    <t>Z103E0800B</t>
  </si>
  <si>
    <t>ZB83E08039</t>
  </si>
  <si>
    <t>Z253E080CD</t>
  </si>
  <si>
    <t>Z8C3E0811C</t>
  </si>
  <si>
    <t>Z073E08380</t>
  </si>
  <si>
    <t>Z873E083AF</t>
  </si>
  <si>
    <t>ZBB3E083F9</t>
  </si>
  <si>
    <t>ZC03E08457</t>
  </si>
  <si>
    <t>Z5B3E08492</t>
  </si>
  <si>
    <t>Z373E084AC</t>
  </si>
  <si>
    <t>Z4F3E08542</t>
  </si>
  <si>
    <t>Z2B3E0855C</t>
  </si>
  <si>
    <t>Z373E085A7</t>
  </si>
  <si>
    <t>Z9A3E085DD</t>
  </si>
  <si>
    <t>Z643E08604</t>
  </si>
  <si>
    <t>Z893E0862F</t>
  </si>
  <si>
    <t>ZF73E0866B</t>
  </si>
  <si>
    <t>ZC53E086AB</t>
  </si>
  <si>
    <t>GENERALI</t>
  </si>
  <si>
    <t>GUNA</t>
  </si>
  <si>
    <t>ALFA SIGMA</t>
  </si>
  <si>
    <t>SAFETY</t>
  </si>
  <si>
    <t>SOFAR</t>
  </si>
  <si>
    <t>GPP HEALTH</t>
  </si>
  <si>
    <t>MUSSI MASSIMILIANO</t>
  </si>
  <si>
    <t>EUROPA HOTEL SRL</t>
  </si>
  <si>
    <t>ESI SRL</t>
  </si>
  <si>
    <t>NDOCI PAVLIN</t>
  </si>
  <si>
    <t>EMMEZETA MEDICAL</t>
  </si>
  <si>
    <t>MEDIFARMA</t>
  </si>
  <si>
    <t>SISTEL SRL</t>
  </si>
  <si>
    <t>LA TESSA LUIGI</t>
  </si>
  <si>
    <t>ASS.NE CHIMICA FARMACEUTICA LOMBARDA</t>
  </si>
  <si>
    <t>ELIS</t>
  </si>
  <si>
    <t>030327108968</t>
  </si>
  <si>
    <t>91510630154</t>
  </si>
  <si>
    <t>02517580920</t>
  </si>
  <si>
    <t>04395620240</t>
  </si>
  <si>
    <t>11702480150</t>
  </si>
  <si>
    <t>00771530151</t>
  </si>
  <si>
    <t>02392310583</t>
  </si>
  <si>
    <t>02789580590</t>
  </si>
  <si>
    <t>12432150154</t>
  </si>
  <si>
    <t>03966450128</t>
  </si>
  <si>
    <t>12874300150</t>
  </si>
  <si>
    <t>IL MELOGRANO SOC.COOP. GIORNALE DI SEGRATE</t>
  </si>
  <si>
    <t>00934960352</t>
  </si>
  <si>
    <t>00322800376</t>
  </si>
  <si>
    <t>05984040963</t>
  </si>
  <si>
    <t>13445820155</t>
  </si>
  <si>
    <t>11618450156</t>
  </si>
  <si>
    <t>03542760172</t>
  </si>
  <si>
    <t>03792180980</t>
  </si>
  <si>
    <t>03744950126</t>
  </si>
  <si>
    <t>03740340371</t>
  </si>
  <si>
    <t>02280870102</t>
  </si>
  <si>
    <t>MAST INDUSTRIA ITALIANA SRL</t>
  </si>
  <si>
    <t>10865581002</t>
  </si>
  <si>
    <t>11803100962</t>
  </si>
  <si>
    <t>GIGAMA SRL</t>
  </si>
  <si>
    <t>GIGAMA  SRL</t>
  </si>
  <si>
    <t xml:space="preserve"> GIGAMA SRL</t>
  </si>
  <si>
    <t>04585610969</t>
  </si>
  <si>
    <t>TEATRIO SRL</t>
  </si>
  <si>
    <t>MERCURIO SAS DI ANDR.MERCURIO</t>
  </si>
  <si>
    <t>10295440969</t>
  </si>
  <si>
    <t>91546890152</t>
  </si>
  <si>
    <t xml:space="preserve"> ITSOS MARIE CURIE</t>
  </si>
  <si>
    <t>PIERRE FABRE ITALIA S.P.A.</t>
  </si>
  <si>
    <t>01099380105</t>
  </si>
  <si>
    <t>ASSINDE SRL</t>
  </si>
  <si>
    <t>AGS SRL</t>
  </si>
  <si>
    <t>DNP PHARMA SRL</t>
  </si>
  <si>
    <t>B &amp; B SERVICE SRL</t>
  </si>
  <si>
    <t>MASCHERONI SRL</t>
  </si>
  <si>
    <t>05999900961</t>
  </si>
  <si>
    <t>LUNGHI INFORMATICA SRL</t>
  </si>
  <si>
    <t>TESTO SPA</t>
  </si>
  <si>
    <t>ALFA SIGMA SPA</t>
  </si>
  <si>
    <t>STUDIO BRUNETTI SRL</t>
  </si>
  <si>
    <t>ECORAMA SRL in liquidazione</t>
  </si>
  <si>
    <t>BRESCIANINI e Co.srl</t>
  </si>
  <si>
    <t>WIND TRE SPA</t>
  </si>
  <si>
    <t>KUWAIT PETROLEUM ITALIA SPA</t>
  </si>
  <si>
    <t>ENTRACO SRL</t>
  </si>
  <si>
    <t>STUDIO INFERMIERISTICO ASSOCIATO  ZAMBERLETTI &amp; ASSOCIATI</t>
  </si>
  <si>
    <t>CALLEGARI SRL</t>
  </si>
  <si>
    <t>LABORATOIRES BOIRON SRL</t>
  </si>
  <si>
    <t>LA ZOOTECNICA GROUP SPA</t>
  </si>
  <si>
    <t>ESSITY ITALIA SA</t>
  </si>
  <si>
    <t>HEALTH AND FASHION SHOES ITALIA SPA</t>
  </si>
  <si>
    <t>RECKITT BENCKISER HEALTHCARE (ITALIA)SPA</t>
  </si>
  <si>
    <t>BROMATECH SRL</t>
  </si>
  <si>
    <t>ALSCO ITALIA SRL</t>
  </si>
  <si>
    <t>RECORDATI SPA</t>
  </si>
  <si>
    <t>TESSA F. S.N.C. di Tessa Fabiano &amp; C.</t>
  </si>
  <si>
    <t>COMBE ITALIA SRL</t>
  </si>
  <si>
    <t>GLAXO SPA UNIPERSONALE</t>
  </si>
  <si>
    <t>SOFTCARE SRL</t>
  </si>
  <si>
    <t>CGM PHARMAONE SRL</t>
  </si>
  <si>
    <t>FARZEDI SRL</t>
  </si>
  <si>
    <t>L'OREAL ITALIA SPA -SOC.A. SOCIO UNICO</t>
  </si>
  <si>
    <t>ANGELINI PHARMA SPA</t>
  </si>
  <si>
    <t>MYLAN ITALIA SRL</t>
  </si>
  <si>
    <t>EG S.P.A.</t>
  </si>
  <si>
    <t>2 EMME SRLS</t>
  </si>
  <si>
    <t>C.F. DI CIRO FIOCCHETTI € C. SNC</t>
  </si>
  <si>
    <t>FARMAC.MED.ART.CHIRUR.FARMAC  ZABBAN SPA</t>
  </si>
  <si>
    <t>GPP HEALTH SRL</t>
  </si>
  <si>
    <t>L. MANETTI- H.ROBERTS SPA</t>
  </si>
  <si>
    <t>HALEON ITALY SRL</t>
  </si>
  <si>
    <t>LABORATOIRE NATIVE ITALI SPA</t>
  </si>
  <si>
    <t>PHARMAIDEA SRL</t>
  </si>
  <si>
    <t>FIDIA FARMACUETICI SPA</t>
  </si>
  <si>
    <t>ACQUAVIVA SPA SOCIETA' BENEFIT AZ.UNICO</t>
  </si>
  <si>
    <t>ALLOGA (ITALIA) SRL- SOCIETA' CON SOCIO UNICO</t>
  </si>
  <si>
    <t>00101780492</t>
  </si>
  <si>
    <t>ARKOFARM SRL</t>
  </si>
  <si>
    <t>GALLORINI SRL</t>
  </si>
  <si>
    <t>07621450159</t>
  </si>
  <si>
    <t>IREDEEM SPA</t>
  </si>
  <si>
    <t>FRAREG SRL</t>
  </si>
  <si>
    <t>LULE SOC.COOP.SOCIALE ONLUS</t>
  </si>
  <si>
    <t>MELE AMINTA NOTAIO</t>
  </si>
  <si>
    <t>MLEMNT58B45A783D</t>
  </si>
  <si>
    <t>07656750150</t>
  </si>
  <si>
    <t>CARLOTTI SNC DI CARLOTTI ENRICO RENATO &amp;C.</t>
  </si>
  <si>
    <t>NDCPLN75L10Z100K</t>
  </si>
  <si>
    <t>BRNMNB61H41B300M</t>
  </si>
  <si>
    <t>BRUNETTI MILENA BRUNA MARIA</t>
  </si>
  <si>
    <t>VTR  INGRESSI AUTOMATICI DI VITTORI ANTONIO</t>
  </si>
  <si>
    <t>SCF SRL</t>
  </si>
  <si>
    <t>REGISTER SPA</t>
  </si>
  <si>
    <t>PACK SERVICES SRL</t>
  </si>
  <si>
    <t>SPAZIO APERTO SERVIZI Soc.coop.soc.onlus</t>
  </si>
  <si>
    <t>MANGHI DAVIDE</t>
  </si>
  <si>
    <t>MNGDVD52A07G337Y</t>
  </si>
  <si>
    <t>FAR.COM SRL</t>
  </si>
  <si>
    <t>0612010926</t>
  </si>
  <si>
    <t>OPIQUAD SRL</t>
  </si>
  <si>
    <t>05866450967</t>
  </si>
  <si>
    <t>FULCRI SRL</t>
  </si>
  <si>
    <t>STICKER MANIA SNC DI DANIELE E SOCCI ANDREA</t>
  </si>
  <si>
    <t>06861310966</t>
  </si>
  <si>
    <t>OMNIAVIDEO SRL</t>
  </si>
  <si>
    <t>APTIA APP.PROGETT.TECN.INFORMATICHE AVANZATE SRL</t>
  </si>
  <si>
    <t>04071580239</t>
  </si>
  <si>
    <t>FASTER SRL</t>
  </si>
  <si>
    <t>01154010399</t>
  </si>
  <si>
    <t>ASSOCAAF SPA</t>
  </si>
  <si>
    <t>00421250481</t>
  </si>
  <si>
    <t>GIUNTI PSYCHOMETRICS SRL</t>
  </si>
  <si>
    <t>01164230037</t>
  </si>
  <si>
    <t>02878640966</t>
  </si>
  <si>
    <t>CENTRO ORTOPEDICO  RINASCITA SRL-SOCIO UNICO</t>
  </si>
  <si>
    <t>03376260547</t>
  </si>
  <si>
    <t>MUNUS INTERNATIONAL SRL</t>
  </si>
  <si>
    <t>02344710484</t>
  </si>
  <si>
    <t>CODIFI SRL CONSORZIO STABILE PER LA DISTRIBUZIONE</t>
  </si>
  <si>
    <t>02540740038</t>
  </si>
  <si>
    <t>i FARMA SRL</t>
  </si>
  <si>
    <t>08405570154</t>
  </si>
  <si>
    <t>VIOLA SRL</t>
  </si>
  <si>
    <t>INAZ SRL SOC.UNIP.</t>
  </si>
  <si>
    <t>G &amp; G SRL</t>
  </si>
  <si>
    <t>08608300961</t>
  </si>
  <si>
    <t>08540780965</t>
  </si>
  <si>
    <t>DIEMME DISPLAY SRL</t>
  </si>
  <si>
    <t>GRENKE LOCAZIONE SRL</t>
  </si>
  <si>
    <t>EUROFIRE SAS DI ULISSE APUZZO E LAURA APUZZO</t>
  </si>
  <si>
    <t>01255720169</t>
  </si>
  <si>
    <t>ESSELUNGA SPA</t>
  </si>
  <si>
    <t>EMMEZETA MEDICAL SRL</t>
  </si>
  <si>
    <t>09285210960</t>
  </si>
  <si>
    <t>OGS INDUSTRY SRL</t>
  </si>
  <si>
    <t>02960740963</t>
  </si>
  <si>
    <t>ESPRESSO SERVICE SRL</t>
  </si>
  <si>
    <t>LA RINASCITA SRL</t>
  </si>
  <si>
    <t>07974750965</t>
  </si>
  <si>
    <t>01633660996</t>
  </si>
  <si>
    <t>TELEMEDICO SRL</t>
  </si>
  <si>
    <t>FORNITURA MATERIALE CANCELLERIA TONER PER SEDE LEGALE E FARMACIE COMUNALI DI SEGRATE ANNO 2024</t>
  </si>
  <si>
    <t>80117190159</t>
  </si>
  <si>
    <t>05851410158</t>
  </si>
  <si>
    <t>BCT GROUP</t>
  </si>
  <si>
    <t>02585880038</t>
  </si>
  <si>
    <t>12808090969</t>
  </si>
  <si>
    <t>CARTA E PENNA  SRLS</t>
  </si>
  <si>
    <t>ASSINFORMATIKA DI L. VOLTOLIN</t>
  </si>
  <si>
    <t>VLTLCU69L09F205N</t>
  </si>
  <si>
    <t>01333250320</t>
  </si>
  <si>
    <t>ALLIANZ SPA</t>
  </si>
</sst>
</file>

<file path=xl/styles.xml><?xml version="1.0" encoding="utf-8"?>
<styleSheet xmlns="http://schemas.openxmlformats.org/spreadsheetml/2006/main">
  <numFmts count="2">
    <numFmt numFmtId="164" formatCode="_-&quot;€&quot;\ * #,##0.00_-;\-&quot;€&quot;\ * #,##0.00_-;_-&quot;€&quot;\ * &quot;-&quot;??_-;_-@_-"/>
    <numFmt numFmtId="165" formatCode="&quot;€&quot;\ #,##0.00"/>
  </numFmts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8" fillId="0" borderId="27" applyNumberFormat="0" applyFill="0" applyAlignment="0" applyProtection="0"/>
    <xf numFmtId="0" fontId="19" fillId="0" borderId="28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29" applyNumberFormat="0" applyAlignment="0" applyProtection="0"/>
    <xf numFmtId="0" fontId="24" fillId="9" borderId="30" applyNumberFormat="0" applyAlignment="0" applyProtection="0"/>
    <xf numFmtId="0" fontId="25" fillId="9" borderId="29" applyNumberFormat="0" applyAlignment="0" applyProtection="0"/>
    <xf numFmtId="0" fontId="26" fillId="0" borderId="31" applyNumberFormat="0" applyFill="0" applyAlignment="0" applyProtection="0"/>
    <xf numFmtId="0" fontId="27" fillId="10" borderId="32" applyNumberFormat="0" applyAlignment="0" applyProtection="0"/>
    <xf numFmtId="0" fontId="28" fillId="0" borderId="0" applyNumberFormat="0" applyFill="0" applyBorder="0" applyAlignment="0" applyProtection="0"/>
    <xf numFmtId="0" fontId="15" fillId="11" borderId="33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34" applyNumberFormat="0" applyFill="0" applyAlignment="0" applyProtection="0"/>
    <xf numFmtId="0" fontId="3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31" fillId="35" borderId="0" applyNumberFormat="0" applyBorder="0" applyAlignment="0" applyProtection="0"/>
  </cellStyleXfs>
  <cellXfs count="102">
    <xf numFmtId="0" fontId="0" fillId="0" borderId="0" xfId="0"/>
    <xf numFmtId="0" fontId="0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4" fontId="0" fillId="2" borderId="0" xfId="0" applyNumberFormat="1" applyFont="1" applyFill="1"/>
    <xf numFmtId="4" fontId="0" fillId="2" borderId="2" xfId="0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0" fillId="2" borderId="0" xfId="0" applyFont="1" applyFill="1"/>
    <xf numFmtId="49" fontId="2" fillId="2" borderId="0" xfId="0" applyNumberFormat="1" applyFont="1" applyFill="1" applyBorder="1" applyAlignment="1"/>
    <xf numFmtId="4" fontId="0" fillId="2" borderId="0" xfId="0" applyNumberFormat="1" applyFont="1" applyFill="1" applyBorder="1"/>
    <xf numFmtId="49" fontId="2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9" fontId="0" fillId="4" borderId="9" xfId="0" applyNumberFormat="1" applyFont="1" applyFill="1" applyBorder="1"/>
    <xf numFmtId="49" fontId="0" fillId="4" borderId="18" xfId="0" applyNumberFormat="1" applyFont="1" applyFill="1" applyBorder="1"/>
    <xf numFmtId="49" fontId="0" fillId="3" borderId="19" xfId="0" applyNumberFormat="1" applyFont="1" applyFill="1" applyBorder="1"/>
    <xf numFmtId="49" fontId="0" fillId="4" borderId="19" xfId="0" applyNumberFormat="1" applyFont="1" applyFill="1" applyBorder="1"/>
    <xf numFmtId="49" fontId="0" fillId="3" borderId="20" xfId="0" applyNumberFormat="1" applyFont="1" applyFill="1" applyBorder="1"/>
    <xf numFmtId="49" fontId="0" fillId="4" borderId="21" xfId="0" applyNumberFormat="1" applyFont="1" applyFill="1" applyBorder="1"/>
    <xf numFmtId="49" fontId="0" fillId="3" borderId="22" xfId="0" applyNumberFormat="1" applyFont="1" applyFill="1" applyBorder="1"/>
    <xf numFmtId="49" fontId="0" fillId="4" borderId="22" xfId="0" applyNumberFormat="1" applyFont="1" applyFill="1" applyBorder="1"/>
    <xf numFmtId="0" fontId="4" fillId="2" borderId="11" xfId="0" applyFont="1" applyFill="1" applyBorder="1"/>
    <xf numFmtId="49" fontId="0" fillId="3" borderId="23" xfId="0" applyNumberFormat="1" applyFont="1" applyFill="1" applyBorder="1"/>
    <xf numFmtId="49" fontId="0" fillId="4" borderId="13" xfId="0" applyNumberFormat="1" applyFont="1" applyFill="1" applyBorder="1"/>
    <xf numFmtId="49" fontId="0" fillId="3" borderId="9" xfId="0" applyNumberFormat="1" applyFont="1" applyFill="1" applyBorder="1"/>
    <xf numFmtId="49" fontId="0" fillId="3" borderId="1" xfId="0" applyNumberFormat="1" applyFont="1" applyFill="1" applyBorder="1"/>
    <xf numFmtId="49" fontId="0" fillId="3" borderId="18" xfId="0" applyNumberFormat="1" applyFont="1" applyFill="1" applyBorder="1"/>
    <xf numFmtId="49" fontId="0" fillId="3" borderId="21" xfId="0" applyNumberFormat="1" applyFont="1" applyFill="1" applyBorder="1"/>
    <xf numFmtId="49" fontId="0" fillId="4" borderId="20" xfId="0" applyNumberFormat="1" applyFont="1" applyFill="1" applyBorder="1"/>
    <xf numFmtId="49" fontId="0" fillId="4" borderId="23" xfId="0" applyNumberFormat="1" applyFont="1" applyFill="1" applyBorder="1"/>
    <xf numFmtId="49" fontId="0" fillId="3" borderId="10" xfId="0" applyNumberFormat="1" applyFont="1" applyFill="1" applyBorder="1"/>
    <xf numFmtId="49" fontId="0" fillId="4" borderId="10" xfId="0" applyNumberFormat="1" applyFont="1" applyFill="1" applyBorder="1"/>
    <xf numFmtId="49" fontId="0" fillId="3" borderId="16" xfId="0" applyNumberFormat="1" applyFont="1" applyFill="1" applyBorder="1"/>
    <xf numFmtId="49" fontId="0" fillId="3" borderId="17" xfId="0" applyNumberFormat="1" applyFont="1" applyFill="1" applyBorder="1"/>
    <xf numFmtId="49" fontId="0" fillId="4" borderId="14" xfId="0" applyNumberFormat="1" applyFont="1" applyFill="1" applyBorder="1"/>
    <xf numFmtId="49" fontId="0" fillId="3" borderId="14" xfId="0" applyNumberFormat="1" applyFont="1" applyFill="1" applyBorder="1"/>
    <xf numFmtId="164" fontId="10" fillId="4" borderId="9" xfId="2" applyFont="1" applyFill="1" applyBorder="1"/>
    <xf numFmtId="14" fontId="10" fillId="4" borderId="9" xfId="0" applyNumberFormat="1" applyFont="1" applyFill="1" applyBorder="1"/>
    <xf numFmtId="14" fontId="10" fillId="4" borderId="10" xfId="0" applyNumberFormat="1" applyFont="1" applyFill="1" applyBorder="1"/>
    <xf numFmtId="164" fontId="10" fillId="4" borderId="14" xfId="2" applyFont="1" applyFill="1" applyBorder="1"/>
    <xf numFmtId="164" fontId="10" fillId="3" borderId="9" xfId="2" applyFont="1" applyFill="1" applyBorder="1"/>
    <xf numFmtId="14" fontId="10" fillId="3" borderId="9" xfId="0" applyNumberFormat="1" applyFont="1" applyFill="1" applyBorder="1"/>
    <xf numFmtId="164" fontId="10" fillId="3" borderId="14" xfId="2" applyFont="1" applyFill="1" applyBorder="1"/>
    <xf numFmtId="14" fontId="10" fillId="3" borderId="1" xfId="0" applyNumberFormat="1" applyFont="1" applyFill="1" applyBorder="1"/>
    <xf numFmtId="14" fontId="10" fillId="3" borderId="12" xfId="0" applyNumberFormat="1" applyFont="1" applyFill="1" applyBorder="1"/>
    <xf numFmtId="0" fontId="11" fillId="2" borderId="9" xfId="0" applyFont="1" applyFill="1" applyBorder="1" applyAlignment="1">
      <alignment wrapText="1"/>
    </xf>
    <xf numFmtId="0" fontId="11" fillId="2" borderId="12" xfId="0" applyFont="1" applyFill="1" applyBorder="1" applyAlignment="1">
      <alignment wrapText="1"/>
    </xf>
    <xf numFmtId="0" fontId="12" fillId="2" borderId="9" xfId="0" applyFont="1" applyFill="1" applyBorder="1" applyAlignment="1">
      <alignment wrapText="1"/>
    </xf>
    <xf numFmtId="0" fontId="12" fillId="2" borderId="12" xfId="0" applyFont="1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9" xfId="0" applyFill="1" applyBorder="1"/>
    <xf numFmtId="0" fontId="14" fillId="2" borderId="9" xfId="0" applyFont="1" applyFill="1" applyBorder="1"/>
    <xf numFmtId="0" fontId="0" fillId="2" borderId="12" xfId="0" applyFill="1" applyBorder="1"/>
    <xf numFmtId="165" fontId="0" fillId="2" borderId="14" xfId="0" applyNumberFormat="1" applyFill="1" applyBorder="1"/>
    <xf numFmtId="165" fontId="0" fillId="2" borderId="9" xfId="0" applyNumberFormat="1" applyFill="1" applyBorder="1"/>
    <xf numFmtId="165" fontId="0" fillId="2" borderId="24" xfId="0" applyNumberFormat="1" applyFill="1" applyBorder="1"/>
    <xf numFmtId="165" fontId="0" fillId="2" borderId="12" xfId="0" applyNumberFormat="1" applyFill="1" applyBorder="1"/>
    <xf numFmtId="165" fontId="0" fillId="2" borderId="9" xfId="0" applyNumberFormat="1" applyFont="1" applyFill="1" applyBorder="1"/>
    <xf numFmtId="49" fontId="0" fillId="4" borderId="9" xfId="0" applyNumberFormat="1" applyFill="1" applyBorder="1"/>
    <xf numFmtId="49" fontId="0" fillId="3" borderId="16" xfId="0" applyNumberFormat="1" applyFill="1" applyBorder="1"/>
    <xf numFmtId="164" fontId="4" fillId="2" borderId="0" xfId="0" applyNumberFormat="1" applyFont="1" applyFill="1"/>
    <xf numFmtId="49" fontId="6" fillId="2" borderId="3" xfId="0" applyNumberFormat="1" applyFont="1" applyFill="1" applyBorder="1" applyAlignment="1">
      <alignment horizontal="center" vertical="center"/>
    </xf>
    <xf numFmtId="0" fontId="30" fillId="2" borderId="9" xfId="0" applyFont="1" applyFill="1" applyBorder="1"/>
    <xf numFmtId="49" fontId="30" fillId="2" borderId="9" xfId="0" applyNumberFormat="1" applyFont="1" applyFill="1" applyBorder="1"/>
    <xf numFmtId="0" fontId="30" fillId="2" borderId="16" xfId="0" applyFont="1" applyFill="1" applyBorder="1"/>
    <xf numFmtId="0" fontId="30" fillId="2" borderId="0" xfId="0" applyFont="1" applyFill="1" applyBorder="1"/>
    <xf numFmtId="0" fontId="30" fillId="2" borderId="12" xfId="0" applyFont="1" applyFill="1" applyBorder="1"/>
    <xf numFmtId="0" fontId="0" fillId="2" borderId="10" xfId="0" applyFill="1" applyBorder="1"/>
    <xf numFmtId="0" fontId="0" fillId="2" borderId="15" xfId="0" applyFill="1" applyBorder="1"/>
    <xf numFmtId="0" fontId="0" fillId="2" borderId="1" xfId="0" applyFill="1" applyBorder="1"/>
    <xf numFmtId="0" fontId="0" fillId="2" borderId="12" xfId="0" applyFill="1" applyBorder="1" applyAlignment="1">
      <alignment wrapText="1"/>
    </xf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2" borderId="12" xfId="0" applyFont="1" applyFill="1" applyBorder="1"/>
    <xf numFmtId="165" fontId="0" fillId="2" borderId="16" xfId="0" applyNumberFormat="1" applyFill="1" applyBorder="1"/>
    <xf numFmtId="165" fontId="0" fillId="2" borderId="25" xfId="0" applyNumberFormat="1" applyFill="1" applyBorder="1"/>
    <xf numFmtId="165" fontId="14" fillId="2" borderId="9" xfId="0" applyNumberFormat="1" applyFont="1" applyFill="1" applyBorder="1"/>
    <xf numFmtId="49" fontId="0" fillId="4" borderId="9" xfId="0" quotePrefix="1" applyNumberFormat="1" applyFill="1" applyBorder="1"/>
    <xf numFmtId="0" fontId="0" fillId="2" borderId="10" xfId="0" applyFont="1" applyFill="1" applyBorder="1"/>
    <xf numFmtId="0" fontId="0" fillId="2" borderId="12" xfId="0" applyFont="1" applyFill="1" applyBorder="1" applyAlignment="1">
      <alignment wrapText="1"/>
    </xf>
    <xf numFmtId="0" fontId="30" fillId="2" borderId="9" xfId="0" applyFont="1" applyFill="1" applyBorder="1" applyAlignment="1">
      <alignment horizontal="left"/>
    </xf>
    <xf numFmtId="0" fontId="33" fillId="2" borderId="0" xfId="0" applyFont="1" applyFill="1"/>
    <xf numFmtId="0" fontId="33" fillId="2" borderId="9" xfId="0" applyFont="1" applyFill="1" applyBorder="1"/>
    <xf numFmtId="0" fontId="0" fillId="2" borderId="9" xfId="0" applyNumberFormat="1" applyFill="1" applyBorder="1" applyAlignment="1">
      <alignment wrapText="1"/>
    </xf>
    <xf numFmtId="164" fontId="10" fillId="3" borderId="12" xfId="2" applyFont="1" applyFill="1" applyBorder="1"/>
    <xf numFmtId="165" fontId="0" fillId="2" borderId="14" xfId="0" applyNumberFormat="1" applyFont="1" applyFill="1" applyBorder="1"/>
    <xf numFmtId="0" fontId="30" fillId="2" borderId="12" xfId="0" applyFont="1" applyFill="1" applyBorder="1" applyAlignment="1">
      <alignment horizontal="left"/>
    </xf>
    <xf numFmtId="0" fontId="30" fillId="2" borderId="0" xfId="0" applyFont="1" applyFill="1"/>
    <xf numFmtId="49" fontId="0" fillId="3" borderId="1" xfId="0" quotePrefix="1" applyNumberFormat="1" applyFill="1" applyBorder="1"/>
    <xf numFmtId="49" fontId="0" fillId="3" borderId="13" xfId="0" applyNumberFormat="1" applyFont="1" applyFill="1" applyBorder="1"/>
    <xf numFmtId="164" fontId="10" fillId="3" borderId="16" xfId="2" applyFont="1" applyFill="1" applyBorder="1"/>
    <xf numFmtId="14" fontId="34" fillId="4" borderId="9" xfId="0" applyNumberFormat="1" applyFont="1" applyFill="1" applyBorder="1"/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</cellXfs>
  <cellStyles count="44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Euro" xfId="1"/>
    <cellStyle name="Input" xfId="11" builtinId="20" customBuiltin="1"/>
    <cellStyle name="Neutrale" xfId="10" builtinId="28" customBuiltin="1"/>
    <cellStyle name="Normale" xfId="0" builtinId="0"/>
    <cellStyle name="Nota" xfId="17" builtinId="10" customBuiltin="1"/>
    <cellStyle name="Output" xfId="12" builtinId="21" customBuiltin="1"/>
    <cellStyle name="Testo avviso" xfId="16" builtinId="11" customBuiltin="1"/>
    <cellStyle name="Testo descrittivo" xfId="18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9" builtinId="25" customBuiltin="1"/>
    <cellStyle name="Valore non valido" xfId="9" builtinId="27" customBuiltin="1"/>
    <cellStyle name="Valore valido" xfId="8" builtinId="26" customBuiltin="1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80"/>
  <sheetViews>
    <sheetView tabSelected="1" topLeftCell="A193" zoomScaleNormal="100" workbookViewId="0">
      <selection activeCell="A196" sqref="A196:XFD196"/>
    </sheetView>
  </sheetViews>
  <sheetFormatPr defaultColWidth="8.85546875" defaultRowHeight="36.6" customHeight="1"/>
  <cols>
    <col min="1" max="1" width="14.85546875" style="1" customWidth="1"/>
    <col min="2" max="2" width="185.7109375" style="2" customWidth="1"/>
    <col min="3" max="3" width="14.7109375" style="9" customWidth="1"/>
    <col min="4" max="4" width="63.85546875" style="2" customWidth="1"/>
    <col min="5" max="5" width="65.42578125" style="8" bestFit="1" customWidth="1"/>
    <col min="6" max="6" width="19.28515625" style="6" bestFit="1" customWidth="1"/>
    <col min="7" max="7" width="15" style="10" customWidth="1"/>
    <col min="8" max="8" width="14" style="10" customWidth="1"/>
    <col min="9" max="9" width="20.140625" style="6" bestFit="1" customWidth="1"/>
    <col min="10" max="10" width="18.42578125" style="3" customWidth="1"/>
    <col min="11" max="11" width="14" style="3" bestFit="1" customWidth="1"/>
    <col min="12" max="16384" width="8.85546875" style="3"/>
  </cols>
  <sheetData>
    <row r="1" spans="1:11" ht="36.6" customHeight="1">
      <c r="C1" s="100" t="s">
        <v>0</v>
      </c>
      <c r="D1" s="101"/>
      <c r="E1" s="69"/>
      <c r="F1" s="11"/>
      <c r="G1" s="11"/>
      <c r="H1" s="11"/>
      <c r="I1" s="12"/>
    </row>
    <row r="2" spans="1:11" s="4" customFormat="1" ht="41.25" customHeight="1">
      <c r="A2" s="13" t="s">
        <v>1</v>
      </c>
      <c r="B2" s="14" t="s">
        <v>2</v>
      </c>
      <c r="C2" s="15" t="s">
        <v>3</v>
      </c>
      <c r="D2" s="16" t="s">
        <v>4</v>
      </c>
      <c r="E2" s="17" t="s">
        <v>96</v>
      </c>
      <c r="F2" s="18" t="s">
        <v>5</v>
      </c>
      <c r="G2" s="19" t="s">
        <v>6</v>
      </c>
      <c r="H2" s="19" t="s">
        <v>7</v>
      </c>
      <c r="I2" s="20" t="s">
        <v>8</v>
      </c>
    </row>
    <row r="3" spans="1:11" s="5" customFormat="1" ht="33" customHeight="1">
      <c r="A3" s="70" t="s">
        <v>369</v>
      </c>
      <c r="B3" s="53" t="s">
        <v>126</v>
      </c>
      <c r="C3" s="66" t="s">
        <v>650</v>
      </c>
      <c r="D3" s="57" t="s">
        <v>107</v>
      </c>
      <c r="E3" s="66" t="s">
        <v>111</v>
      </c>
      <c r="F3" s="61">
        <v>6373.64</v>
      </c>
      <c r="G3" s="45">
        <v>44927</v>
      </c>
      <c r="H3" s="45">
        <v>45291</v>
      </c>
      <c r="I3" s="61">
        <v>6373.64</v>
      </c>
    </row>
    <row r="4" spans="1:11" s="5" customFormat="1" ht="15.75">
      <c r="A4" s="70" t="s">
        <v>370</v>
      </c>
      <c r="B4" s="53" t="s">
        <v>127</v>
      </c>
      <c r="C4" s="66" t="s">
        <v>25</v>
      </c>
      <c r="D4" s="58" t="s">
        <v>634</v>
      </c>
      <c r="E4" s="66" t="s">
        <v>111</v>
      </c>
      <c r="F4" s="82">
        <v>2236.5</v>
      </c>
      <c r="G4" s="45">
        <v>44927</v>
      </c>
      <c r="H4" s="45">
        <v>45291</v>
      </c>
      <c r="I4" s="82">
        <v>2236.5</v>
      </c>
    </row>
    <row r="5" spans="1:11" ht="36.6" customHeight="1">
      <c r="A5" s="70" t="s">
        <v>371</v>
      </c>
      <c r="B5" s="53" t="s">
        <v>128</v>
      </c>
      <c r="C5" s="21" t="s">
        <v>42</v>
      </c>
      <c r="D5" s="58" t="s">
        <v>79</v>
      </c>
      <c r="E5" s="66" t="s">
        <v>111</v>
      </c>
      <c r="F5" s="65">
        <f>(6287.07*4)+(462*4)</f>
        <v>26996.28</v>
      </c>
      <c r="G5" s="45">
        <v>44927</v>
      </c>
      <c r="H5" s="45">
        <v>45291</v>
      </c>
      <c r="I5" s="65">
        <f>(6287.07*4)+(462*4)</f>
        <v>26996.28</v>
      </c>
    </row>
    <row r="6" spans="1:11" ht="36.6" customHeight="1">
      <c r="A6" s="70" t="s">
        <v>372</v>
      </c>
      <c r="B6" s="53" t="s">
        <v>129</v>
      </c>
      <c r="C6" s="21" t="s">
        <v>43</v>
      </c>
      <c r="D6" s="58" t="s">
        <v>696</v>
      </c>
      <c r="E6" s="66" t="s">
        <v>111</v>
      </c>
      <c r="F6" s="62">
        <v>45000</v>
      </c>
      <c r="G6" s="45">
        <v>44927</v>
      </c>
      <c r="H6" s="45">
        <v>45291</v>
      </c>
      <c r="I6" s="44">
        <v>45000</v>
      </c>
    </row>
    <row r="7" spans="1:11" ht="35.25" customHeight="1">
      <c r="A7" s="70" t="s">
        <v>373</v>
      </c>
      <c r="B7" s="53" t="s">
        <v>130</v>
      </c>
      <c r="C7" s="66" t="s">
        <v>651</v>
      </c>
      <c r="D7" s="58" t="s">
        <v>108</v>
      </c>
      <c r="E7" s="66" t="s">
        <v>111</v>
      </c>
      <c r="F7" s="62">
        <v>16911.2</v>
      </c>
      <c r="G7" s="45">
        <v>44927</v>
      </c>
      <c r="H7" s="45">
        <v>45291</v>
      </c>
      <c r="I7" s="44">
        <v>16911.2</v>
      </c>
    </row>
    <row r="8" spans="1:11" ht="66.75" customHeight="1">
      <c r="A8" s="70" t="s">
        <v>374</v>
      </c>
      <c r="B8" s="54" t="s">
        <v>18</v>
      </c>
      <c r="C8" s="31" t="s">
        <v>31</v>
      </c>
      <c r="D8" s="58" t="s">
        <v>697</v>
      </c>
      <c r="E8" s="66" t="s">
        <v>111</v>
      </c>
      <c r="F8" s="61">
        <v>1500</v>
      </c>
      <c r="G8" s="45">
        <v>44927</v>
      </c>
      <c r="H8" s="45">
        <v>45291</v>
      </c>
      <c r="I8" s="44">
        <v>1382.19</v>
      </c>
    </row>
    <row r="9" spans="1:11" ht="36.6" customHeight="1">
      <c r="A9" s="70" t="s">
        <v>375</v>
      </c>
      <c r="B9" s="53" t="s">
        <v>98</v>
      </c>
      <c r="C9" s="21" t="s">
        <v>122</v>
      </c>
      <c r="D9" s="58" t="s">
        <v>121</v>
      </c>
      <c r="E9" s="66" t="s">
        <v>111</v>
      </c>
      <c r="F9" s="61">
        <v>3200</v>
      </c>
      <c r="G9" s="45">
        <v>44927</v>
      </c>
      <c r="H9" s="45">
        <v>45291</v>
      </c>
      <c r="I9" s="44">
        <v>3169.15</v>
      </c>
    </row>
    <row r="10" spans="1:11" ht="38.25" customHeight="1">
      <c r="A10" s="70" t="s">
        <v>376</v>
      </c>
      <c r="B10" s="53" t="s">
        <v>98</v>
      </c>
      <c r="C10" s="21" t="s">
        <v>124</v>
      </c>
      <c r="D10" s="58" t="s">
        <v>123</v>
      </c>
      <c r="E10" s="66" t="s">
        <v>111</v>
      </c>
      <c r="F10" s="61">
        <v>1200</v>
      </c>
      <c r="G10" s="45">
        <v>44927</v>
      </c>
      <c r="H10" s="45">
        <v>45291</v>
      </c>
      <c r="I10" s="44">
        <v>582.29999999999995</v>
      </c>
    </row>
    <row r="11" spans="1:11" ht="36.6" customHeight="1">
      <c r="A11" s="70" t="s">
        <v>377</v>
      </c>
      <c r="B11" s="53" t="s">
        <v>99</v>
      </c>
      <c r="C11" s="21" t="s">
        <v>652</v>
      </c>
      <c r="D11" s="58" t="s">
        <v>698</v>
      </c>
      <c r="E11" s="66" t="s">
        <v>111</v>
      </c>
      <c r="F11" s="61">
        <v>248</v>
      </c>
      <c r="G11" s="45">
        <v>44927</v>
      </c>
      <c r="H11" s="45">
        <v>45291</v>
      </c>
      <c r="I11" s="44">
        <f>20.66*11</f>
        <v>227.26</v>
      </c>
    </row>
    <row r="12" spans="1:11" ht="36.6" customHeight="1">
      <c r="A12" s="70" t="s">
        <v>378</v>
      </c>
      <c r="B12" s="55" t="s">
        <v>131</v>
      </c>
      <c r="C12" s="21" t="s">
        <v>55</v>
      </c>
      <c r="D12" s="58" t="s">
        <v>699</v>
      </c>
      <c r="E12" s="66" t="s">
        <v>111</v>
      </c>
      <c r="F12" s="61">
        <v>1400</v>
      </c>
      <c r="G12" s="45">
        <v>44927</v>
      </c>
      <c r="H12" s="45">
        <v>45291</v>
      </c>
      <c r="I12" s="44">
        <v>1152.67</v>
      </c>
    </row>
    <row r="13" spans="1:11" ht="45.75" customHeight="1">
      <c r="A13" s="70" t="s">
        <v>379</v>
      </c>
      <c r="B13" s="53" t="s">
        <v>100</v>
      </c>
      <c r="C13" s="66" t="s">
        <v>125</v>
      </c>
      <c r="D13" s="58" t="s">
        <v>700</v>
      </c>
      <c r="E13" s="66" t="s">
        <v>111</v>
      </c>
      <c r="F13" s="61">
        <v>60000</v>
      </c>
      <c r="G13" s="45">
        <v>44927</v>
      </c>
      <c r="H13" s="45">
        <v>45291</v>
      </c>
      <c r="I13" s="44">
        <v>27151.71</v>
      </c>
    </row>
    <row r="14" spans="1:11" ht="40.5" customHeight="1">
      <c r="A14" s="70" t="s">
        <v>380</v>
      </c>
      <c r="B14" s="53" t="s">
        <v>132</v>
      </c>
      <c r="C14" s="67" t="s">
        <v>47</v>
      </c>
      <c r="D14" s="58" t="s">
        <v>82</v>
      </c>
      <c r="E14" s="66" t="s">
        <v>111</v>
      </c>
      <c r="F14" s="61">
        <v>80000</v>
      </c>
      <c r="G14" s="45">
        <v>44927</v>
      </c>
      <c r="H14" s="45">
        <v>45291</v>
      </c>
      <c r="I14" s="44">
        <v>45049.31</v>
      </c>
    </row>
    <row r="15" spans="1:11" ht="40.5" customHeight="1">
      <c r="A15" s="70" t="s">
        <v>381</v>
      </c>
      <c r="B15" s="53" t="s">
        <v>97</v>
      </c>
      <c r="C15" s="67" t="s">
        <v>117</v>
      </c>
      <c r="D15" s="58" t="s">
        <v>701</v>
      </c>
      <c r="E15" s="66" t="s">
        <v>111</v>
      </c>
      <c r="F15" s="62">
        <v>39999</v>
      </c>
      <c r="G15" s="45">
        <v>44927</v>
      </c>
      <c r="H15" s="45">
        <v>45291</v>
      </c>
      <c r="I15" s="44">
        <f>956.72+114.32</f>
        <v>1071.04</v>
      </c>
      <c r="K15" s="68"/>
    </row>
    <row r="16" spans="1:11" ht="36.6" customHeight="1">
      <c r="A16" s="70" t="s">
        <v>382</v>
      </c>
      <c r="B16" s="53" t="s">
        <v>133</v>
      </c>
      <c r="C16" s="66" t="s">
        <v>49</v>
      </c>
      <c r="D16" s="58" t="s">
        <v>83</v>
      </c>
      <c r="E16" s="66" t="s">
        <v>111</v>
      </c>
      <c r="F16" s="62">
        <v>5000</v>
      </c>
      <c r="G16" s="45">
        <v>44927</v>
      </c>
      <c r="H16" s="45">
        <v>45291</v>
      </c>
      <c r="I16" s="44">
        <v>2738.24</v>
      </c>
    </row>
    <row r="17" spans="1:10" ht="36.6" customHeight="1">
      <c r="A17" s="70" t="s">
        <v>383</v>
      </c>
      <c r="B17" s="53" t="s">
        <v>134</v>
      </c>
      <c r="C17" s="21" t="s">
        <v>653</v>
      </c>
      <c r="D17" s="58" t="s">
        <v>75</v>
      </c>
      <c r="E17" s="66" t="s">
        <v>111</v>
      </c>
      <c r="F17" s="61">
        <v>20000</v>
      </c>
      <c r="G17" s="45">
        <v>44927</v>
      </c>
      <c r="H17" s="45">
        <v>45291</v>
      </c>
      <c r="I17" s="44">
        <v>20432.13</v>
      </c>
      <c r="J17" s="29"/>
    </row>
    <row r="18" spans="1:10" ht="36.6" customHeight="1">
      <c r="A18" s="70" t="s">
        <v>384</v>
      </c>
      <c r="B18" s="53" t="s">
        <v>135</v>
      </c>
      <c r="C18" s="21" t="s">
        <v>33</v>
      </c>
      <c r="D18" s="79" t="s">
        <v>76</v>
      </c>
      <c r="E18" s="66" t="s">
        <v>111</v>
      </c>
      <c r="F18" s="62">
        <v>25000</v>
      </c>
      <c r="G18" s="46">
        <v>44927</v>
      </c>
      <c r="H18" s="45">
        <v>45291</v>
      </c>
      <c r="I18" s="47">
        <v>8642.5</v>
      </c>
      <c r="J18" s="29"/>
    </row>
    <row r="19" spans="1:10" ht="36.6" customHeight="1">
      <c r="A19" s="70" t="s">
        <v>385</v>
      </c>
      <c r="B19" s="53" t="s">
        <v>136</v>
      </c>
      <c r="C19" s="21" t="s">
        <v>30</v>
      </c>
      <c r="D19" s="58" t="s">
        <v>703</v>
      </c>
      <c r="E19" s="66" t="s">
        <v>111</v>
      </c>
      <c r="F19" s="62">
        <v>30000</v>
      </c>
      <c r="G19" s="46">
        <v>44927</v>
      </c>
      <c r="H19" s="45">
        <v>45291</v>
      </c>
      <c r="I19" s="50">
        <v>13756.39</v>
      </c>
    </row>
    <row r="20" spans="1:10" ht="36.6" customHeight="1">
      <c r="A20" s="70" t="s">
        <v>386</v>
      </c>
      <c r="B20" s="55" t="s">
        <v>137</v>
      </c>
      <c r="C20" s="21" t="s">
        <v>32</v>
      </c>
      <c r="D20" s="58" t="s">
        <v>704</v>
      </c>
      <c r="E20" s="66" t="s">
        <v>111</v>
      </c>
      <c r="F20" s="62">
        <v>15000</v>
      </c>
      <c r="G20" s="46">
        <v>44927</v>
      </c>
      <c r="H20" s="45">
        <v>45291</v>
      </c>
      <c r="I20" s="44">
        <f>2031.39+157.58</f>
        <v>2188.9700000000003</v>
      </c>
    </row>
    <row r="21" spans="1:10" ht="15.75">
      <c r="A21" s="70" t="s">
        <v>387</v>
      </c>
      <c r="B21" s="53" t="s">
        <v>138</v>
      </c>
      <c r="C21" s="85" t="s">
        <v>15</v>
      </c>
      <c r="D21" s="58" t="s">
        <v>702</v>
      </c>
      <c r="E21" s="66" t="s">
        <v>111</v>
      </c>
      <c r="F21" s="62">
        <v>5000</v>
      </c>
      <c r="G21" s="51">
        <v>44927</v>
      </c>
      <c r="H21" s="52">
        <v>45291</v>
      </c>
      <c r="I21" s="92">
        <v>1445</v>
      </c>
    </row>
    <row r="22" spans="1:10" ht="15.75">
      <c r="A22" s="70" t="s">
        <v>388</v>
      </c>
      <c r="B22" s="53" t="s">
        <v>139</v>
      </c>
      <c r="C22" s="21" t="s">
        <v>54</v>
      </c>
      <c r="D22" s="58" t="s">
        <v>705</v>
      </c>
      <c r="E22" s="66" t="s">
        <v>111</v>
      </c>
      <c r="F22" s="62">
        <v>10000</v>
      </c>
      <c r="G22" s="45">
        <v>44927</v>
      </c>
      <c r="H22" s="45">
        <v>45291</v>
      </c>
      <c r="I22" s="44">
        <v>5748.72</v>
      </c>
    </row>
    <row r="23" spans="1:10" ht="15.75">
      <c r="A23" s="70" t="s">
        <v>389</v>
      </c>
      <c r="B23" s="55" t="s">
        <v>140</v>
      </c>
      <c r="C23" s="85" t="s">
        <v>120</v>
      </c>
      <c r="D23" s="58" t="s">
        <v>119</v>
      </c>
      <c r="E23" s="66" t="s">
        <v>111</v>
      </c>
      <c r="F23" s="62">
        <v>3000</v>
      </c>
      <c r="G23" s="45">
        <v>44927</v>
      </c>
      <c r="H23" s="45">
        <v>45291</v>
      </c>
      <c r="I23" s="44">
        <v>4286.34</v>
      </c>
    </row>
    <row r="24" spans="1:10" ht="15.75">
      <c r="A24" s="70" t="s">
        <v>390</v>
      </c>
      <c r="B24" s="53" t="s">
        <v>141</v>
      </c>
      <c r="C24" s="21" t="s">
        <v>56</v>
      </c>
      <c r="D24" s="58" t="s">
        <v>706</v>
      </c>
      <c r="E24" s="66" t="s">
        <v>111</v>
      </c>
      <c r="F24" s="62">
        <v>10000</v>
      </c>
      <c r="G24" s="45">
        <v>44927</v>
      </c>
      <c r="H24" s="45">
        <v>45291</v>
      </c>
      <c r="I24" s="44">
        <v>7022.13</v>
      </c>
    </row>
    <row r="25" spans="1:10" ht="15.75">
      <c r="A25" s="70" t="s">
        <v>391</v>
      </c>
      <c r="B25" s="53" t="s">
        <v>142</v>
      </c>
      <c r="C25" s="21" t="s">
        <v>35</v>
      </c>
      <c r="D25" s="58" t="s">
        <v>707</v>
      </c>
      <c r="E25" s="66" t="s">
        <v>111</v>
      </c>
      <c r="F25" s="62">
        <v>39999</v>
      </c>
      <c r="G25" s="45">
        <v>44927</v>
      </c>
      <c r="H25" s="45">
        <v>45291</v>
      </c>
      <c r="I25" s="44">
        <v>6632.9</v>
      </c>
    </row>
    <row r="26" spans="1:10" ht="15.75">
      <c r="A26" s="70" t="s">
        <v>392</v>
      </c>
      <c r="B26" s="53" t="s">
        <v>143</v>
      </c>
      <c r="C26" s="21" t="s">
        <v>654</v>
      </c>
      <c r="D26" s="59" t="s">
        <v>708</v>
      </c>
      <c r="E26" s="66" t="s">
        <v>111</v>
      </c>
      <c r="F26" s="62">
        <v>15000</v>
      </c>
      <c r="G26" s="45">
        <v>44927</v>
      </c>
      <c r="H26" s="45">
        <v>45291</v>
      </c>
      <c r="I26" s="44">
        <v>4009.2</v>
      </c>
    </row>
    <row r="27" spans="1:10" ht="36.6" customHeight="1">
      <c r="A27" s="70" t="s">
        <v>393</v>
      </c>
      <c r="B27" s="53" t="s">
        <v>144</v>
      </c>
      <c r="C27" s="21" t="s">
        <v>655</v>
      </c>
      <c r="D27" s="53" t="s">
        <v>709</v>
      </c>
      <c r="E27" s="66" t="s">
        <v>111</v>
      </c>
      <c r="F27" s="62">
        <v>5200</v>
      </c>
      <c r="G27" s="45">
        <v>44927</v>
      </c>
      <c r="H27" s="45">
        <v>45291</v>
      </c>
      <c r="I27" s="44">
        <v>4437.51</v>
      </c>
    </row>
    <row r="28" spans="1:10" ht="36.6" customHeight="1">
      <c r="A28" s="70" t="s">
        <v>394</v>
      </c>
      <c r="B28" s="53" t="s">
        <v>145</v>
      </c>
      <c r="C28" s="21" t="s">
        <v>66</v>
      </c>
      <c r="D28" s="58" t="s">
        <v>93</v>
      </c>
      <c r="E28" s="66" t="s">
        <v>111</v>
      </c>
      <c r="F28" s="62">
        <v>39999</v>
      </c>
      <c r="G28" s="45">
        <v>44927</v>
      </c>
      <c r="H28" s="45">
        <v>45291</v>
      </c>
      <c r="I28" s="44">
        <v>11798.47</v>
      </c>
    </row>
    <row r="29" spans="1:10" ht="42.75" customHeight="1">
      <c r="A29" s="70" t="s">
        <v>395</v>
      </c>
      <c r="B29" s="53" t="s">
        <v>146</v>
      </c>
      <c r="C29" s="66" t="s">
        <v>63</v>
      </c>
      <c r="D29" s="58" t="s">
        <v>710</v>
      </c>
      <c r="E29" s="66" t="s">
        <v>111</v>
      </c>
      <c r="F29" s="62">
        <v>20000</v>
      </c>
      <c r="G29" s="45">
        <v>44927</v>
      </c>
      <c r="H29" s="45">
        <v>45291</v>
      </c>
      <c r="I29" s="44">
        <v>9223.18</v>
      </c>
    </row>
    <row r="30" spans="1:10" ht="36.6" customHeight="1">
      <c r="A30" s="70" t="s">
        <v>396</v>
      </c>
      <c r="B30" s="53" t="s">
        <v>147</v>
      </c>
      <c r="C30" s="21" t="s">
        <v>48</v>
      </c>
      <c r="D30" s="58" t="s">
        <v>711</v>
      </c>
      <c r="E30" s="66" t="s">
        <v>111</v>
      </c>
      <c r="F30" s="62">
        <v>25000</v>
      </c>
      <c r="G30" s="45">
        <v>44927</v>
      </c>
      <c r="H30" s="45">
        <v>45291</v>
      </c>
      <c r="I30" s="44">
        <v>15039.49</v>
      </c>
    </row>
    <row r="31" spans="1:10" ht="44.25" customHeight="1">
      <c r="A31" s="70" t="s">
        <v>397</v>
      </c>
      <c r="B31" s="53" t="s">
        <v>148</v>
      </c>
      <c r="C31" s="21" t="s">
        <v>58</v>
      </c>
      <c r="D31" s="58" t="s">
        <v>712</v>
      </c>
      <c r="E31" s="66" t="s">
        <v>111</v>
      </c>
      <c r="F31" s="62">
        <v>5000</v>
      </c>
      <c r="G31" s="45">
        <v>44927</v>
      </c>
      <c r="H31" s="45">
        <v>45291</v>
      </c>
      <c r="I31" s="44">
        <v>906.63</v>
      </c>
    </row>
    <row r="32" spans="1:10" ht="36.6" customHeight="1">
      <c r="A32" s="70" t="s">
        <v>398</v>
      </c>
      <c r="B32" s="53" t="s">
        <v>149</v>
      </c>
      <c r="C32" s="21" t="s">
        <v>57</v>
      </c>
      <c r="D32" s="58" t="s">
        <v>87</v>
      </c>
      <c r="E32" s="66" t="s">
        <v>111</v>
      </c>
      <c r="F32" s="62">
        <v>5000</v>
      </c>
      <c r="G32" s="45">
        <v>44927</v>
      </c>
      <c r="H32" s="45">
        <v>45291</v>
      </c>
      <c r="I32" s="44">
        <v>434.1</v>
      </c>
    </row>
    <row r="33" spans="1:9" ht="46.5" customHeight="1">
      <c r="A33" s="70" t="s">
        <v>399</v>
      </c>
      <c r="B33" s="53" t="s">
        <v>150</v>
      </c>
      <c r="C33" s="66" t="s">
        <v>52</v>
      </c>
      <c r="D33" s="58" t="s">
        <v>86</v>
      </c>
      <c r="E33" s="66" t="s">
        <v>111</v>
      </c>
      <c r="F33" s="61">
        <v>39999</v>
      </c>
      <c r="G33" s="45">
        <v>44927</v>
      </c>
      <c r="H33" s="45">
        <v>45291</v>
      </c>
      <c r="I33" s="44">
        <v>17958.41</v>
      </c>
    </row>
    <row r="34" spans="1:9" ht="50.25" customHeight="1">
      <c r="A34" s="70" t="s">
        <v>400</v>
      </c>
      <c r="B34" s="53" t="s">
        <v>20</v>
      </c>
      <c r="C34" s="21" t="s">
        <v>44</v>
      </c>
      <c r="D34" s="58" t="s">
        <v>80</v>
      </c>
      <c r="E34" s="66" t="s">
        <v>111</v>
      </c>
      <c r="F34" s="62">
        <v>2000</v>
      </c>
      <c r="G34" s="45">
        <v>44927</v>
      </c>
      <c r="H34" s="45">
        <v>45291</v>
      </c>
      <c r="I34" s="44">
        <v>522.29999999999995</v>
      </c>
    </row>
    <row r="35" spans="1:9" ht="45.75" customHeight="1">
      <c r="A35" s="70" t="s">
        <v>401</v>
      </c>
      <c r="B35" s="54" t="s">
        <v>151</v>
      </c>
      <c r="C35" s="66" t="s">
        <v>68</v>
      </c>
      <c r="D35" s="60" t="s">
        <v>713</v>
      </c>
      <c r="E35" s="66" t="s">
        <v>111</v>
      </c>
      <c r="F35" s="64">
        <v>80000</v>
      </c>
      <c r="G35" s="45">
        <v>44927</v>
      </c>
      <c r="H35" s="45">
        <v>45291</v>
      </c>
      <c r="I35" s="44">
        <v>30011.45</v>
      </c>
    </row>
    <row r="36" spans="1:9" ht="40.5" customHeight="1">
      <c r="A36" s="70" t="s">
        <v>402</v>
      </c>
      <c r="B36" s="53" t="s">
        <v>152</v>
      </c>
      <c r="C36" s="21" t="s">
        <v>38</v>
      </c>
      <c r="D36" s="58" t="s">
        <v>714</v>
      </c>
      <c r="E36" s="66" t="s">
        <v>111</v>
      </c>
      <c r="F36" s="64">
        <v>120</v>
      </c>
      <c r="G36" s="45">
        <v>44927</v>
      </c>
      <c r="H36" s="45">
        <v>45291</v>
      </c>
      <c r="I36" s="44">
        <v>120</v>
      </c>
    </row>
    <row r="37" spans="1:9" ht="36.6" customHeight="1">
      <c r="A37" s="70" t="s">
        <v>403</v>
      </c>
      <c r="B37" s="53" t="s">
        <v>153</v>
      </c>
      <c r="C37" s="66" t="s">
        <v>16</v>
      </c>
      <c r="D37" s="75" t="s">
        <v>715</v>
      </c>
      <c r="E37" s="66" t="s">
        <v>111</v>
      </c>
      <c r="F37" s="64">
        <v>768.6</v>
      </c>
      <c r="G37" s="45">
        <v>44927</v>
      </c>
      <c r="H37" s="45">
        <v>45291</v>
      </c>
      <c r="I37" s="44">
        <v>768.6</v>
      </c>
    </row>
    <row r="38" spans="1:9" ht="36.6" customHeight="1">
      <c r="A38" s="70" t="s">
        <v>404</v>
      </c>
      <c r="B38" s="53" t="s">
        <v>154</v>
      </c>
      <c r="C38" s="21" t="s">
        <v>656</v>
      </c>
      <c r="D38" s="58" t="s">
        <v>716</v>
      </c>
      <c r="E38" s="66" t="s">
        <v>111</v>
      </c>
      <c r="F38" s="62">
        <v>100000</v>
      </c>
      <c r="G38" s="45">
        <v>44927</v>
      </c>
      <c r="H38" s="45">
        <v>45291</v>
      </c>
      <c r="I38" s="44">
        <v>77562.399999999994</v>
      </c>
    </row>
    <row r="39" spans="1:9" ht="43.5" customHeight="1">
      <c r="A39" s="71" t="s">
        <v>405</v>
      </c>
      <c r="B39" s="53" t="s">
        <v>155</v>
      </c>
      <c r="C39" s="21" t="s">
        <v>28</v>
      </c>
      <c r="D39" s="58" t="s">
        <v>73</v>
      </c>
      <c r="E39" s="66" t="s">
        <v>111</v>
      </c>
      <c r="F39" s="62">
        <v>100000</v>
      </c>
      <c r="G39" s="45">
        <v>44927</v>
      </c>
      <c r="H39" s="45">
        <v>45291</v>
      </c>
      <c r="I39" s="44">
        <v>23476.12</v>
      </c>
    </row>
    <row r="40" spans="1:9" ht="45.75" customHeight="1">
      <c r="A40" s="70" t="s">
        <v>406</v>
      </c>
      <c r="B40" s="53" t="s">
        <v>156</v>
      </c>
      <c r="C40" s="21" t="s">
        <v>46</v>
      </c>
      <c r="D40" s="76" t="s">
        <v>717</v>
      </c>
      <c r="E40" s="66" t="s">
        <v>111</v>
      </c>
      <c r="F40" s="64">
        <v>39000</v>
      </c>
      <c r="G40" s="45">
        <v>44927</v>
      </c>
      <c r="H40" s="45">
        <v>45291</v>
      </c>
      <c r="I40" s="44">
        <v>31079.26</v>
      </c>
    </row>
    <row r="41" spans="1:9" ht="43.5" customHeight="1">
      <c r="A41" s="70" t="s">
        <v>407</v>
      </c>
      <c r="B41" s="55" t="s">
        <v>157</v>
      </c>
      <c r="C41" s="40" t="s">
        <v>51</v>
      </c>
      <c r="D41" s="58" t="s">
        <v>85</v>
      </c>
      <c r="E41" s="66" t="s">
        <v>111</v>
      </c>
      <c r="F41" s="62">
        <v>39000</v>
      </c>
      <c r="G41" s="45">
        <v>44927</v>
      </c>
      <c r="H41" s="45">
        <v>45291</v>
      </c>
      <c r="I41" s="44">
        <v>16583.599999999999</v>
      </c>
    </row>
    <row r="42" spans="1:9" ht="44.25" customHeight="1">
      <c r="A42" s="70" t="s">
        <v>408</v>
      </c>
      <c r="B42" s="53" t="s">
        <v>158</v>
      </c>
      <c r="C42" s="66" t="s">
        <v>12</v>
      </c>
      <c r="D42" s="60" t="s">
        <v>635</v>
      </c>
      <c r="E42" s="66" t="s">
        <v>111</v>
      </c>
      <c r="F42" s="64">
        <v>12000</v>
      </c>
      <c r="G42" s="45">
        <v>44927</v>
      </c>
      <c r="H42" s="45">
        <v>45291</v>
      </c>
      <c r="I42" s="44">
        <v>5148.29</v>
      </c>
    </row>
    <row r="43" spans="1:9" ht="45.75" customHeight="1">
      <c r="A43" s="70" t="s">
        <v>409</v>
      </c>
      <c r="B43" s="53" t="s">
        <v>159</v>
      </c>
      <c r="C43" s="66" t="s">
        <v>67</v>
      </c>
      <c r="D43" s="77" t="s">
        <v>694</v>
      </c>
      <c r="E43" s="66" t="s">
        <v>111</v>
      </c>
      <c r="F43" s="64">
        <v>16000</v>
      </c>
      <c r="G43" s="45">
        <v>44927</v>
      </c>
      <c r="H43" s="45">
        <v>45291</v>
      </c>
      <c r="I43" s="44">
        <f>5317.67+77.05+902.66</f>
        <v>6297.38</v>
      </c>
    </row>
    <row r="44" spans="1:9" ht="46.5" customHeight="1">
      <c r="A44" s="70" t="s">
        <v>410</v>
      </c>
      <c r="B44" s="53" t="s">
        <v>160</v>
      </c>
      <c r="C44" s="21" t="s">
        <v>17</v>
      </c>
      <c r="D44" s="57" t="s">
        <v>11</v>
      </c>
      <c r="E44" s="66" t="s">
        <v>111</v>
      </c>
      <c r="F44" s="65">
        <v>70000</v>
      </c>
      <c r="G44" s="45">
        <v>44927</v>
      </c>
      <c r="H44" s="45">
        <v>45291</v>
      </c>
      <c r="I44" s="44">
        <v>41590.47</v>
      </c>
    </row>
    <row r="45" spans="1:9" ht="61.5" customHeight="1">
      <c r="A45" s="70" t="s">
        <v>411</v>
      </c>
      <c r="B45" s="53" t="s">
        <v>161</v>
      </c>
      <c r="C45" s="66" t="s">
        <v>27</v>
      </c>
      <c r="D45" s="59" t="s">
        <v>718</v>
      </c>
      <c r="E45" s="66" t="s">
        <v>111</v>
      </c>
      <c r="F45" s="62">
        <v>120000</v>
      </c>
      <c r="G45" s="45">
        <v>44927</v>
      </c>
      <c r="H45" s="45">
        <v>45291</v>
      </c>
      <c r="I45" s="44">
        <v>49667.99</v>
      </c>
    </row>
    <row r="46" spans="1:9" ht="36.6" customHeight="1">
      <c r="A46" s="70">
        <v>9607793998</v>
      </c>
      <c r="B46" s="53" t="s">
        <v>162</v>
      </c>
      <c r="C46" s="33" t="s">
        <v>657</v>
      </c>
      <c r="D46" s="58" t="s">
        <v>719</v>
      </c>
      <c r="E46" s="66" t="s">
        <v>111</v>
      </c>
      <c r="F46" s="62">
        <v>215000</v>
      </c>
      <c r="G46" s="45">
        <v>44927</v>
      </c>
      <c r="H46" s="45">
        <v>45291</v>
      </c>
      <c r="I46" s="44">
        <v>176061.46</v>
      </c>
    </row>
    <row r="47" spans="1:9" ht="15.75">
      <c r="A47" s="70" t="s">
        <v>412</v>
      </c>
      <c r="B47" s="53" t="s">
        <v>162</v>
      </c>
      <c r="C47" s="33" t="s">
        <v>658</v>
      </c>
      <c r="D47" s="58" t="s">
        <v>720</v>
      </c>
      <c r="E47" s="66" t="s">
        <v>111</v>
      </c>
      <c r="F47" s="62">
        <v>215000</v>
      </c>
      <c r="G47" s="45">
        <v>44927</v>
      </c>
      <c r="H47" s="45">
        <v>45291</v>
      </c>
      <c r="I47" s="44">
        <v>140374.42000000001</v>
      </c>
    </row>
    <row r="48" spans="1:9" ht="42.75" customHeight="1">
      <c r="A48" s="70" t="s">
        <v>413</v>
      </c>
      <c r="B48" s="53" t="s">
        <v>163</v>
      </c>
      <c r="C48" s="66" t="s">
        <v>59</v>
      </c>
      <c r="D48" s="58" t="s">
        <v>88</v>
      </c>
      <c r="E48" s="66" t="s">
        <v>111</v>
      </c>
      <c r="F48" s="62">
        <v>25000</v>
      </c>
      <c r="G48" s="45">
        <v>44927</v>
      </c>
      <c r="H48" s="45">
        <v>45291</v>
      </c>
      <c r="I48" s="44">
        <v>17517.09</v>
      </c>
    </row>
    <row r="49" spans="1:9" ht="15.75">
      <c r="A49" s="70" t="s">
        <v>414</v>
      </c>
      <c r="B49" s="53" t="s">
        <v>164</v>
      </c>
      <c r="C49" s="21" t="s">
        <v>62</v>
      </c>
      <c r="D49" s="59" t="s">
        <v>90</v>
      </c>
      <c r="E49" s="66" t="s">
        <v>111</v>
      </c>
      <c r="F49" s="62">
        <v>25000</v>
      </c>
      <c r="G49" s="45">
        <v>44927</v>
      </c>
      <c r="H49" s="45">
        <v>45291</v>
      </c>
      <c r="I49" s="44">
        <v>7661.27</v>
      </c>
    </row>
    <row r="50" spans="1:9" ht="15.75">
      <c r="A50" s="70" t="s">
        <v>415</v>
      </c>
      <c r="B50" s="53" t="s">
        <v>165</v>
      </c>
      <c r="C50" s="21" t="s">
        <v>659</v>
      </c>
      <c r="D50" s="57" t="s">
        <v>721</v>
      </c>
      <c r="E50" s="66" t="s">
        <v>111</v>
      </c>
      <c r="F50" s="61">
        <v>6500</v>
      </c>
      <c r="G50" s="45">
        <v>44927</v>
      </c>
      <c r="H50" s="45">
        <v>45291</v>
      </c>
      <c r="I50" s="44">
        <f>2060.76+2424.49</f>
        <v>4485.25</v>
      </c>
    </row>
    <row r="51" spans="1:9" ht="15.75">
      <c r="A51" s="70" t="s">
        <v>416</v>
      </c>
      <c r="B51" s="54" t="s">
        <v>166</v>
      </c>
      <c r="C51" s="21" t="s">
        <v>114</v>
      </c>
      <c r="D51" s="78" t="s">
        <v>21</v>
      </c>
      <c r="E51" s="66" t="s">
        <v>111</v>
      </c>
      <c r="F51" s="83">
        <v>350</v>
      </c>
      <c r="G51" s="45">
        <v>44927</v>
      </c>
      <c r="H51" s="45">
        <v>45291</v>
      </c>
      <c r="I51" s="44">
        <v>350</v>
      </c>
    </row>
    <row r="52" spans="1:9" ht="15.75">
      <c r="A52" s="70" t="s">
        <v>417</v>
      </c>
      <c r="B52" s="53" t="s">
        <v>167</v>
      </c>
      <c r="C52" s="21" t="s">
        <v>660</v>
      </c>
      <c r="D52" s="58" t="s">
        <v>661</v>
      </c>
      <c r="E52" s="66" t="s">
        <v>111</v>
      </c>
      <c r="F52" s="64">
        <v>4400</v>
      </c>
      <c r="G52" s="45">
        <v>44927</v>
      </c>
      <c r="H52" s="45">
        <v>45291</v>
      </c>
      <c r="I52" s="44">
        <v>4400</v>
      </c>
    </row>
    <row r="53" spans="1:9" ht="15.75">
      <c r="A53" s="70" t="s">
        <v>418</v>
      </c>
      <c r="B53" s="53" t="s">
        <v>168</v>
      </c>
      <c r="C53" s="21" t="s">
        <v>26</v>
      </c>
      <c r="D53" s="59" t="s">
        <v>72</v>
      </c>
      <c r="E53" s="66" t="s">
        <v>111</v>
      </c>
      <c r="F53" s="65">
        <v>50000</v>
      </c>
      <c r="G53" s="45">
        <v>44927</v>
      </c>
      <c r="H53" s="45">
        <v>45291</v>
      </c>
      <c r="I53" s="44">
        <v>19021.36</v>
      </c>
    </row>
    <row r="54" spans="1:9" ht="43.5" customHeight="1">
      <c r="A54" s="70">
        <v>9607773917</v>
      </c>
      <c r="B54" s="53" t="s">
        <v>169</v>
      </c>
      <c r="C54" s="21" t="s">
        <v>29</v>
      </c>
      <c r="D54" s="59" t="s">
        <v>74</v>
      </c>
      <c r="E54" s="66" t="s">
        <v>111</v>
      </c>
      <c r="F54" s="62">
        <v>70000</v>
      </c>
      <c r="G54" s="45">
        <v>44927</v>
      </c>
      <c r="H54" s="45">
        <v>45291</v>
      </c>
      <c r="I54" s="44">
        <v>40675.47</v>
      </c>
    </row>
    <row r="55" spans="1:9" ht="36.6" customHeight="1">
      <c r="A55" s="70" t="s">
        <v>419</v>
      </c>
      <c r="B55" s="53" t="s">
        <v>170</v>
      </c>
      <c r="C55" s="21" t="s">
        <v>662</v>
      </c>
      <c r="D55" s="60" t="s">
        <v>722</v>
      </c>
      <c r="E55" s="66" t="s">
        <v>111</v>
      </c>
      <c r="F55" s="83">
        <v>5940</v>
      </c>
      <c r="G55" s="45">
        <v>44927</v>
      </c>
      <c r="H55" s="45">
        <v>45291</v>
      </c>
      <c r="I55" s="44">
        <v>5940</v>
      </c>
    </row>
    <row r="56" spans="1:9" ht="45.75" customHeight="1">
      <c r="A56" s="70" t="s">
        <v>420</v>
      </c>
      <c r="B56" s="53" t="s">
        <v>171</v>
      </c>
      <c r="C56" s="21" t="s">
        <v>663</v>
      </c>
      <c r="D56" s="60" t="s">
        <v>723</v>
      </c>
      <c r="E56" s="66" t="s">
        <v>111</v>
      </c>
      <c r="F56" s="61">
        <v>2000</v>
      </c>
      <c r="G56" s="45">
        <v>44927</v>
      </c>
      <c r="H56" s="45">
        <v>45291</v>
      </c>
      <c r="I56" s="44">
        <v>1806.32</v>
      </c>
    </row>
    <row r="57" spans="1:9" ht="41.25" customHeight="1">
      <c r="A57" s="70" t="s">
        <v>421</v>
      </c>
      <c r="B57" s="53" t="s">
        <v>172</v>
      </c>
      <c r="C57" s="21" t="s">
        <v>664</v>
      </c>
      <c r="D57" s="58" t="s">
        <v>724</v>
      </c>
      <c r="E57" s="66" t="s">
        <v>111</v>
      </c>
      <c r="F57" s="83">
        <v>39999</v>
      </c>
      <c r="G57" s="45">
        <v>44927</v>
      </c>
      <c r="H57" s="45">
        <v>45291</v>
      </c>
      <c r="I57" s="44">
        <v>4493.16</v>
      </c>
    </row>
    <row r="58" spans="1:9" ht="46.5" customHeight="1">
      <c r="A58" s="70" t="s">
        <v>422</v>
      </c>
      <c r="B58" s="53" t="s">
        <v>173</v>
      </c>
      <c r="C58" s="21" t="s">
        <v>34</v>
      </c>
      <c r="D58" s="58" t="s">
        <v>725</v>
      </c>
      <c r="E58" s="66" t="s">
        <v>111</v>
      </c>
      <c r="F58" s="64">
        <v>15000</v>
      </c>
      <c r="G58" s="45">
        <v>44927</v>
      </c>
      <c r="H58" s="45">
        <v>45291</v>
      </c>
      <c r="I58" s="44">
        <v>9720.2800000000007</v>
      </c>
    </row>
    <row r="59" spans="1:9" ht="43.5" customHeight="1">
      <c r="A59" s="71" t="s">
        <v>423</v>
      </c>
      <c r="B59" s="53" t="s">
        <v>174</v>
      </c>
      <c r="C59" s="21" t="s">
        <v>665</v>
      </c>
      <c r="D59" s="57" t="s">
        <v>109</v>
      </c>
      <c r="E59" s="66" t="s">
        <v>111</v>
      </c>
      <c r="F59" s="62">
        <v>80000</v>
      </c>
      <c r="G59" s="45">
        <v>44927</v>
      </c>
      <c r="H59" s="45">
        <v>45291</v>
      </c>
      <c r="I59" s="44">
        <v>42771.95</v>
      </c>
    </row>
    <row r="60" spans="1:9" ht="43.5" customHeight="1">
      <c r="A60" s="70" t="s">
        <v>424</v>
      </c>
      <c r="B60" s="53" t="s">
        <v>175</v>
      </c>
      <c r="C60" s="21" t="s">
        <v>61</v>
      </c>
      <c r="D60" s="58" t="s">
        <v>89</v>
      </c>
      <c r="E60" s="66" t="s">
        <v>111</v>
      </c>
      <c r="F60" s="64">
        <v>39900</v>
      </c>
      <c r="G60" s="45">
        <v>44927</v>
      </c>
      <c r="H60" s="45">
        <v>45291</v>
      </c>
      <c r="I60" s="44">
        <v>22180.25</v>
      </c>
    </row>
    <row r="61" spans="1:9" ht="15.75">
      <c r="A61" s="70" t="s">
        <v>425</v>
      </c>
      <c r="B61" s="53" t="s">
        <v>176</v>
      </c>
      <c r="C61" s="21" t="s">
        <v>40</v>
      </c>
      <c r="D61" s="58" t="s">
        <v>19</v>
      </c>
      <c r="E61" s="66" t="s">
        <v>111</v>
      </c>
      <c r="F61" s="61">
        <v>25000</v>
      </c>
      <c r="G61" s="45">
        <v>44927</v>
      </c>
      <c r="H61" s="45">
        <v>45291</v>
      </c>
      <c r="I61" s="44">
        <v>13404.88</v>
      </c>
    </row>
    <row r="62" spans="1:9" ht="24.75">
      <c r="A62" s="70" t="s">
        <v>426</v>
      </c>
      <c r="B62" s="53" t="s">
        <v>177</v>
      </c>
      <c r="C62" s="21" t="s">
        <v>41</v>
      </c>
      <c r="D62" s="60" t="s">
        <v>640</v>
      </c>
      <c r="E62" s="66" t="s">
        <v>111</v>
      </c>
      <c r="F62" s="61">
        <v>1600</v>
      </c>
      <c r="G62" s="45">
        <v>44927</v>
      </c>
      <c r="H62" s="45">
        <v>45291</v>
      </c>
      <c r="I62" s="44">
        <v>1600</v>
      </c>
    </row>
    <row r="63" spans="1:9" ht="15.75">
      <c r="A63" s="70" t="s">
        <v>427</v>
      </c>
      <c r="B63" s="53" t="s">
        <v>178</v>
      </c>
      <c r="C63" s="66" t="s">
        <v>67</v>
      </c>
      <c r="D63" s="57" t="s">
        <v>694</v>
      </c>
      <c r="E63" s="66" t="s">
        <v>111</v>
      </c>
      <c r="F63" s="61">
        <v>39999</v>
      </c>
      <c r="G63" s="45">
        <v>44927</v>
      </c>
      <c r="H63" s="45">
        <v>45291</v>
      </c>
      <c r="I63" s="44">
        <v>31618.66</v>
      </c>
    </row>
    <row r="64" spans="1:9" ht="36.6" customHeight="1">
      <c r="A64" s="70" t="s">
        <v>428</v>
      </c>
      <c r="B64" s="53" t="s">
        <v>179</v>
      </c>
      <c r="C64" s="21" t="s">
        <v>53</v>
      </c>
      <c r="D64" s="58" t="s">
        <v>726</v>
      </c>
      <c r="E64" s="66" t="s">
        <v>111</v>
      </c>
      <c r="F64" s="61">
        <v>39999</v>
      </c>
      <c r="G64" s="45">
        <v>44927</v>
      </c>
      <c r="H64" s="45">
        <v>45291</v>
      </c>
      <c r="I64" s="44">
        <v>39999</v>
      </c>
    </row>
    <row r="65" spans="1:9" ht="42.75" customHeight="1">
      <c r="A65" s="71" t="s">
        <v>429</v>
      </c>
      <c r="B65" s="53" t="s">
        <v>180</v>
      </c>
      <c r="C65" s="21" t="s">
        <v>666</v>
      </c>
      <c r="D65" s="58" t="s">
        <v>727</v>
      </c>
      <c r="E65" s="66" t="s">
        <v>111</v>
      </c>
      <c r="F65" s="64">
        <v>50000</v>
      </c>
      <c r="G65" s="45">
        <v>44927</v>
      </c>
      <c r="H65" s="45">
        <v>45291</v>
      </c>
      <c r="I65" s="44">
        <v>21395.98</v>
      </c>
    </row>
    <row r="66" spans="1:9" ht="42.75" customHeight="1">
      <c r="A66" s="71" t="s">
        <v>430</v>
      </c>
      <c r="B66" s="53" t="s">
        <v>181</v>
      </c>
      <c r="C66" s="66" t="s">
        <v>16</v>
      </c>
      <c r="D66" s="75" t="s">
        <v>715</v>
      </c>
      <c r="E66" s="66" t="s">
        <v>111</v>
      </c>
      <c r="F66" s="83">
        <f>4222+4365+1660</f>
        <v>10247</v>
      </c>
      <c r="G66" s="45">
        <v>44927</v>
      </c>
      <c r="H66" s="45">
        <v>45291</v>
      </c>
      <c r="I66" s="44"/>
    </row>
    <row r="67" spans="1:9" ht="48" customHeight="1">
      <c r="A67" s="71" t="s">
        <v>431</v>
      </c>
      <c r="B67" s="55" t="s">
        <v>182</v>
      </c>
      <c r="C67" s="21" t="s">
        <v>667</v>
      </c>
      <c r="D67" s="60" t="s">
        <v>728</v>
      </c>
      <c r="E67" s="66" t="s">
        <v>111</v>
      </c>
      <c r="F67" s="64">
        <v>70000</v>
      </c>
      <c r="G67" s="45">
        <v>44927</v>
      </c>
      <c r="H67" s="45">
        <v>45291</v>
      </c>
      <c r="I67" s="44">
        <v>34004.620000000003</v>
      </c>
    </row>
    <row r="68" spans="1:9" ht="36.6" customHeight="1">
      <c r="A68" s="70" t="s">
        <v>432</v>
      </c>
      <c r="B68" s="54" t="s">
        <v>183</v>
      </c>
      <c r="C68" s="21" t="s">
        <v>60</v>
      </c>
      <c r="D68" s="60" t="s">
        <v>729</v>
      </c>
      <c r="E68" s="66" t="s">
        <v>111</v>
      </c>
      <c r="F68" s="62">
        <v>39999</v>
      </c>
      <c r="G68" s="45">
        <v>44927</v>
      </c>
      <c r="H68" s="45">
        <v>45291</v>
      </c>
      <c r="I68" s="44">
        <v>16682.3</v>
      </c>
    </row>
    <row r="69" spans="1:9" ht="36.6" customHeight="1">
      <c r="A69" s="70" t="s">
        <v>433</v>
      </c>
      <c r="B69" s="53" t="s">
        <v>184</v>
      </c>
      <c r="C69" s="21" t="s">
        <v>668</v>
      </c>
      <c r="D69" s="60" t="s">
        <v>730</v>
      </c>
      <c r="E69" s="66" t="s">
        <v>111</v>
      </c>
      <c r="F69" s="62">
        <v>1500</v>
      </c>
      <c r="G69" s="45">
        <v>44927</v>
      </c>
      <c r="H69" s="45">
        <v>45291</v>
      </c>
      <c r="I69" s="44">
        <v>1267.7</v>
      </c>
    </row>
    <row r="70" spans="1:9" ht="36.6" customHeight="1">
      <c r="A70" s="73">
        <v>9640298194</v>
      </c>
      <c r="B70" s="53" t="s">
        <v>185</v>
      </c>
      <c r="C70" s="21" t="s">
        <v>45</v>
      </c>
      <c r="D70" s="58" t="s">
        <v>81</v>
      </c>
      <c r="E70" s="66" t="s">
        <v>111</v>
      </c>
      <c r="F70" s="62">
        <v>70000</v>
      </c>
      <c r="G70" s="45">
        <v>44927</v>
      </c>
      <c r="H70" s="45">
        <v>45291</v>
      </c>
      <c r="I70" s="44">
        <v>25623.15</v>
      </c>
    </row>
    <row r="71" spans="1:9" ht="15.75">
      <c r="A71" s="70" t="s">
        <v>434</v>
      </c>
      <c r="B71" s="53" t="s">
        <v>186</v>
      </c>
      <c r="C71" s="21" t="s">
        <v>669</v>
      </c>
      <c r="D71" s="60" t="s">
        <v>692</v>
      </c>
      <c r="E71" s="66" t="s">
        <v>111</v>
      </c>
      <c r="F71" s="62">
        <v>3800.51</v>
      </c>
      <c r="G71" s="45">
        <v>44927</v>
      </c>
      <c r="H71" s="45">
        <v>45291</v>
      </c>
      <c r="I71" s="44">
        <v>3800.51</v>
      </c>
    </row>
    <row r="72" spans="1:9" ht="15.75">
      <c r="A72" s="70" t="s">
        <v>435</v>
      </c>
      <c r="B72" s="53" t="s">
        <v>187</v>
      </c>
      <c r="C72" s="21" t="s">
        <v>670</v>
      </c>
      <c r="D72" s="60" t="s">
        <v>641</v>
      </c>
      <c r="E72" s="66" t="s">
        <v>111</v>
      </c>
      <c r="F72" s="62">
        <v>85.82</v>
      </c>
      <c r="G72" s="45">
        <v>44927</v>
      </c>
      <c r="H72" s="45">
        <v>45291</v>
      </c>
      <c r="I72" s="44">
        <v>85.82</v>
      </c>
    </row>
    <row r="73" spans="1:9" ht="15.75">
      <c r="A73" s="70" t="s">
        <v>436</v>
      </c>
      <c r="B73" s="53" t="s">
        <v>188</v>
      </c>
      <c r="C73" s="21" t="s">
        <v>37</v>
      </c>
      <c r="D73" s="60" t="s">
        <v>78</v>
      </c>
      <c r="E73" s="66" t="s">
        <v>111</v>
      </c>
      <c r="F73" s="62">
        <v>490</v>
      </c>
      <c r="G73" s="45">
        <v>44927</v>
      </c>
      <c r="H73" s="45">
        <v>45291</v>
      </c>
      <c r="I73" s="44">
        <v>490</v>
      </c>
    </row>
    <row r="74" spans="1:9" ht="36.6" customHeight="1">
      <c r="A74" s="88" t="s">
        <v>437</v>
      </c>
      <c r="B74" s="53" t="s">
        <v>189</v>
      </c>
      <c r="C74" s="66" t="s">
        <v>732</v>
      </c>
      <c r="D74" s="58" t="s">
        <v>731</v>
      </c>
      <c r="E74" s="66" t="s">
        <v>111</v>
      </c>
      <c r="F74" s="64">
        <v>15000</v>
      </c>
      <c r="G74" s="45">
        <v>44927</v>
      </c>
      <c r="H74" s="45">
        <v>45291</v>
      </c>
      <c r="I74" s="44">
        <v>5067.53</v>
      </c>
    </row>
    <row r="75" spans="1:9" ht="15.75">
      <c r="A75" s="88" t="s">
        <v>438</v>
      </c>
      <c r="B75" s="53" t="s">
        <v>190</v>
      </c>
      <c r="C75" s="21" t="s">
        <v>671</v>
      </c>
      <c r="D75" s="60" t="s">
        <v>733</v>
      </c>
      <c r="E75" s="66" t="s">
        <v>111</v>
      </c>
      <c r="F75" s="61">
        <v>15000</v>
      </c>
      <c r="G75" s="45">
        <v>44927</v>
      </c>
      <c r="H75" s="45">
        <v>45291</v>
      </c>
      <c r="I75" s="44">
        <v>8347.27</v>
      </c>
    </row>
    <row r="76" spans="1:9" ht="39" customHeight="1">
      <c r="A76" s="70" t="s">
        <v>439</v>
      </c>
      <c r="B76" s="53" t="s">
        <v>191</v>
      </c>
      <c r="C76" s="21" t="s">
        <v>13</v>
      </c>
      <c r="D76" s="60" t="s">
        <v>14</v>
      </c>
      <c r="E76" s="66" t="s">
        <v>111</v>
      </c>
      <c r="F76" s="62">
        <v>570.96</v>
      </c>
      <c r="G76" s="45">
        <v>44927</v>
      </c>
      <c r="H76" s="45">
        <v>45291</v>
      </c>
      <c r="I76" s="44">
        <v>570.96</v>
      </c>
    </row>
    <row r="77" spans="1:9" ht="36.6" customHeight="1">
      <c r="A77" s="70" t="s">
        <v>440</v>
      </c>
      <c r="B77" s="53" t="s">
        <v>192</v>
      </c>
      <c r="C77" s="21" t="s">
        <v>673</v>
      </c>
      <c r="D77" s="58" t="s">
        <v>672</v>
      </c>
      <c r="E77" s="66" t="s">
        <v>111</v>
      </c>
      <c r="F77" s="62">
        <v>8000</v>
      </c>
      <c r="G77" s="45">
        <v>44927</v>
      </c>
      <c r="H77" s="45">
        <v>45291</v>
      </c>
      <c r="I77" s="44">
        <v>5768.43</v>
      </c>
    </row>
    <row r="78" spans="1:9" ht="36.6" customHeight="1">
      <c r="A78" s="74" t="s">
        <v>441</v>
      </c>
      <c r="B78" s="53" t="s">
        <v>193</v>
      </c>
      <c r="C78" s="21" t="s">
        <v>50</v>
      </c>
      <c r="D78" s="60" t="s">
        <v>84</v>
      </c>
      <c r="E78" s="66" t="s">
        <v>111</v>
      </c>
      <c r="F78" s="62">
        <v>20000</v>
      </c>
      <c r="G78" s="45">
        <v>44927</v>
      </c>
      <c r="H78" s="45">
        <v>45291</v>
      </c>
      <c r="I78" s="44">
        <v>10015.540000000001</v>
      </c>
    </row>
    <row r="79" spans="1:9" ht="15.75">
      <c r="A79" s="74" t="s">
        <v>442</v>
      </c>
      <c r="B79" s="54" t="s">
        <v>194</v>
      </c>
      <c r="C79" s="21" t="s">
        <v>9</v>
      </c>
      <c r="D79" s="60" t="s">
        <v>10</v>
      </c>
      <c r="E79" s="66" t="s">
        <v>111</v>
      </c>
      <c r="F79" s="62">
        <v>55</v>
      </c>
      <c r="G79" s="45">
        <v>44927</v>
      </c>
      <c r="H79" s="45">
        <v>45291</v>
      </c>
      <c r="I79" s="44">
        <v>55</v>
      </c>
    </row>
    <row r="80" spans="1:9" ht="36.6" customHeight="1">
      <c r="A80" s="74" t="s">
        <v>443</v>
      </c>
      <c r="B80" s="54" t="s">
        <v>195</v>
      </c>
      <c r="C80" s="21" t="s">
        <v>65</v>
      </c>
      <c r="D80" s="60" t="s">
        <v>92</v>
      </c>
      <c r="E80" s="66" t="s">
        <v>111</v>
      </c>
      <c r="F80" s="64">
        <v>2200</v>
      </c>
      <c r="G80" s="45">
        <v>44927</v>
      </c>
      <c r="H80" s="45">
        <v>45291</v>
      </c>
      <c r="I80" s="44">
        <v>2200</v>
      </c>
    </row>
    <row r="81" spans="1:10" ht="43.5" customHeight="1">
      <c r="A81" s="70" t="s">
        <v>444</v>
      </c>
      <c r="B81" s="54" t="s">
        <v>103</v>
      </c>
      <c r="C81" s="60" t="s">
        <v>674</v>
      </c>
      <c r="D81" s="60" t="s">
        <v>675</v>
      </c>
      <c r="E81" s="66" t="s">
        <v>111</v>
      </c>
      <c r="F81" s="61">
        <v>1950</v>
      </c>
      <c r="G81" s="45">
        <v>44927</v>
      </c>
      <c r="H81" s="45">
        <v>45291</v>
      </c>
      <c r="I81" s="44">
        <v>1950</v>
      </c>
    </row>
    <row r="82" spans="1:10" ht="36.6" customHeight="1">
      <c r="A82" s="70" t="s">
        <v>445</v>
      </c>
      <c r="B82" s="54" t="s">
        <v>196</v>
      </c>
      <c r="C82" s="60" t="s">
        <v>674</v>
      </c>
      <c r="D82" s="60" t="s">
        <v>675</v>
      </c>
      <c r="E82" s="66" t="s">
        <v>111</v>
      </c>
      <c r="F82" s="61">
        <v>147.5</v>
      </c>
      <c r="G82" s="45">
        <v>44927</v>
      </c>
      <c r="H82" s="45">
        <v>45291</v>
      </c>
      <c r="I82" s="44">
        <v>147.5</v>
      </c>
    </row>
    <row r="83" spans="1:10" ht="15.75">
      <c r="A83" s="74" t="s">
        <v>446</v>
      </c>
      <c r="B83" s="54" t="s">
        <v>197</v>
      </c>
      <c r="C83" s="21" t="s">
        <v>64</v>
      </c>
      <c r="D83" s="81" t="s">
        <v>91</v>
      </c>
      <c r="E83" s="66" t="s">
        <v>111</v>
      </c>
      <c r="F83" s="62">
        <v>20000</v>
      </c>
      <c r="G83" s="45">
        <v>44927</v>
      </c>
      <c r="H83" s="45">
        <v>45291</v>
      </c>
      <c r="I83" s="44">
        <v>10447.85</v>
      </c>
      <c r="J83" s="6"/>
    </row>
    <row r="84" spans="1:10" ht="15.75">
      <c r="A84" s="70" t="s">
        <v>447</v>
      </c>
      <c r="B84" s="54" t="s">
        <v>198</v>
      </c>
      <c r="C84" s="21" t="s">
        <v>674</v>
      </c>
      <c r="D84" s="60" t="s">
        <v>676</v>
      </c>
      <c r="E84" s="66" t="s">
        <v>111</v>
      </c>
      <c r="F84" s="61">
        <v>460</v>
      </c>
      <c r="G84" s="45">
        <v>44927</v>
      </c>
      <c r="H84" s="45">
        <v>45291</v>
      </c>
      <c r="I84" s="44">
        <v>460</v>
      </c>
      <c r="J84" s="6"/>
    </row>
    <row r="85" spans="1:10" ht="15.75">
      <c r="A85" s="74" t="s">
        <v>448</v>
      </c>
      <c r="B85" s="54" t="s">
        <v>199</v>
      </c>
      <c r="C85" s="21" t="s">
        <v>678</v>
      </c>
      <c r="D85" s="60" t="s">
        <v>679</v>
      </c>
      <c r="E85" s="66" t="s">
        <v>111</v>
      </c>
      <c r="F85" s="64">
        <v>522.48</v>
      </c>
      <c r="G85" s="45">
        <v>44927</v>
      </c>
      <c r="H85" s="45">
        <v>45291</v>
      </c>
      <c r="I85" s="44">
        <v>522.48</v>
      </c>
      <c r="J85" s="6"/>
    </row>
    <row r="86" spans="1:10" ht="73.5" customHeight="1">
      <c r="A86" s="70" t="s">
        <v>449</v>
      </c>
      <c r="B86" s="54" t="s">
        <v>200</v>
      </c>
      <c r="C86" s="21" t="s">
        <v>681</v>
      </c>
      <c r="D86" s="81" t="s">
        <v>680</v>
      </c>
      <c r="E86" s="66" t="s">
        <v>111</v>
      </c>
      <c r="F86" s="62">
        <v>1700</v>
      </c>
      <c r="G86" s="45">
        <v>44927</v>
      </c>
      <c r="H86" s="45">
        <v>45291</v>
      </c>
      <c r="I86" s="44">
        <v>1700</v>
      </c>
      <c r="J86" s="6"/>
    </row>
    <row r="87" spans="1:10" ht="36.6" customHeight="1">
      <c r="A87" s="70" t="s">
        <v>450</v>
      </c>
      <c r="B87" s="54" t="s">
        <v>201</v>
      </c>
      <c r="C87" s="66" t="s">
        <v>16</v>
      </c>
      <c r="D87" s="86" t="s">
        <v>715</v>
      </c>
      <c r="E87" s="66" t="s">
        <v>111</v>
      </c>
      <c r="F87" s="64">
        <v>600</v>
      </c>
      <c r="G87" s="45">
        <v>44927</v>
      </c>
      <c r="H87" s="45">
        <v>45291</v>
      </c>
      <c r="I87" s="44">
        <v>66.5</v>
      </c>
      <c r="J87" s="6"/>
    </row>
    <row r="88" spans="1:10" ht="36.6" customHeight="1">
      <c r="A88" s="70" t="s">
        <v>451</v>
      </c>
      <c r="B88" s="54" t="s">
        <v>202</v>
      </c>
      <c r="C88" s="66" t="s">
        <v>682</v>
      </c>
      <c r="D88" s="87" t="s">
        <v>683</v>
      </c>
      <c r="E88" s="66" t="s">
        <v>111</v>
      </c>
      <c r="F88" s="64">
        <v>195</v>
      </c>
      <c r="G88" s="45">
        <v>44927</v>
      </c>
      <c r="H88" s="45">
        <v>45291</v>
      </c>
      <c r="I88" s="44">
        <v>195</v>
      </c>
    </row>
    <row r="89" spans="1:10" ht="36.6" customHeight="1">
      <c r="A89" s="70" t="s">
        <v>452</v>
      </c>
      <c r="B89" s="53" t="s">
        <v>203</v>
      </c>
      <c r="C89" s="21" t="s">
        <v>39</v>
      </c>
      <c r="D89" s="80" t="s">
        <v>684</v>
      </c>
      <c r="E89" s="66" t="s">
        <v>111</v>
      </c>
      <c r="F89" s="64">
        <v>30000</v>
      </c>
      <c r="G89" s="45">
        <v>44927</v>
      </c>
      <c r="H89" s="45">
        <v>45291</v>
      </c>
      <c r="I89" s="44">
        <v>21113.96</v>
      </c>
    </row>
    <row r="90" spans="1:10" ht="36.6" customHeight="1">
      <c r="A90" s="70" t="s">
        <v>453</v>
      </c>
      <c r="B90" s="53" t="s">
        <v>204</v>
      </c>
      <c r="C90" s="21" t="s">
        <v>685</v>
      </c>
      <c r="D90" s="80" t="s">
        <v>642</v>
      </c>
      <c r="E90" s="66" t="s">
        <v>111</v>
      </c>
      <c r="F90" s="64">
        <v>39900</v>
      </c>
      <c r="G90" s="45">
        <v>44927</v>
      </c>
      <c r="H90" s="45">
        <v>45291</v>
      </c>
      <c r="I90" s="44">
        <v>2784.94</v>
      </c>
    </row>
    <row r="91" spans="1:10" ht="36.6" customHeight="1">
      <c r="A91" s="70" t="s">
        <v>454</v>
      </c>
      <c r="B91" s="53" t="s">
        <v>102</v>
      </c>
      <c r="C91" s="21">
        <v>7493671007</v>
      </c>
      <c r="D91" s="60" t="s">
        <v>686</v>
      </c>
      <c r="E91" s="66" t="s">
        <v>111</v>
      </c>
      <c r="F91" s="64">
        <v>5000</v>
      </c>
      <c r="G91" s="45">
        <v>44927</v>
      </c>
      <c r="H91" s="45">
        <v>45291</v>
      </c>
      <c r="I91" s="44">
        <v>775</v>
      </c>
    </row>
    <row r="92" spans="1:10" ht="36" customHeight="1">
      <c r="A92" s="70" t="s">
        <v>455</v>
      </c>
      <c r="B92" s="53" t="s">
        <v>101</v>
      </c>
      <c r="C92" s="21">
        <v>9024820152</v>
      </c>
      <c r="D92" s="60" t="s">
        <v>687</v>
      </c>
      <c r="E92" s="66" t="s">
        <v>111</v>
      </c>
      <c r="F92" s="64">
        <v>440</v>
      </c>
      <c r="G92" s="45">
        <v>44927</v>
      </c>
      <c r="H92" s="45">
        <v>45291</v>
      </c>
      <c r="I92" s="44">
        <v>0</v>
      </c>
    </row>
    <row r="93" spans="1:10" ht="36.6" customHeight="1">
      <c r="A93" s="70" t="s">
        <v>456</v>
      </c>
      <c r="B93" s="53" t="s">
        <v>205</v>
      </c>
      <c r="C93" s="21">
        <v>9467580966</v>
      </c>
      <c r="D93" s="60" t="s">
        <v>688</v>
      </c>
      <c r="E93" s="66" t="s">
        <v>111</v>
      </c>
      <c r="F93" s="62">
        <v>5000</v>
      </c>
      <c r="G93" s="45">
        <v>44927</v>
      </c>
      <c r="H93" s="45">
        <v>45291</v>
      </c>
      <c r="I93" s="44">
        <v>539</v>
      </c>
      <c r="J93" s="6"/>
    </row>
    <row r="94" spans="1:10" ht="69.75" customHeight="1">
      <c r="A94" s="70" t="s">
        <v>457</v>
      </c>
      <c r="B94" s="53" t="s">
        <v>206</v>
      </c>
      <c r="C94" s="21">
        <v>8396770961</v>
      </c>
      <c r="D94" s="60" t="s">
        <v>689</v>
      </c>
      <c r="E94" s="66" t="s">
        <v>111</v>
      </c>
      <c r="F94" s="64">
        <v>250</v>
      </c>
      <c r="G94" s="45">
        <v>44927</v>
      </c>
      <c r="H94" s="45">
        <v>45291</v>
      </c>
      <c r="I94" s="44">
        <v>250</v>
      </c>
    </row>
    <row r="95" spans="1:10" ht="46.5" customHeight="1">
      <c r="A95" s="70" t="s">
        <v>458</v>
      </c>
      <c r="B95" s="54" t="s">
        <v>207</v>
      </c>
      <c r="C95" s="85" t="s">
        <v>691</v>
      </c>
      <c r="D95" s="60" t="s">
        <v>690</v>
      </c>
      <c r="E95" s="66" t="s">
        <v>111</v>
      </c>
      <c r="F95" s="64">
        <v>80</v>
      </c>
      <c r="G95" s="45">
        <v>44927</v>
      </c>
      <c r="H95" s="45">
        <v>45291</v>
      </c>
      <c r="I95" s="44">
        <v>80</v>
      </c>
    </row>
    <row r="96" spans="1:10" ht="36.6" customHeight="1">
      <c r="A96" s="70" t="s">
        <v>459</v>
      </c>
      <c r="B96" s="53" t="s">
        <v>208</v>
      </c>
      <c r="C96" s="85" t="s">
        <v>70</v>
      </c>
      <c r="D96" s="79" t="s">
        <v>95</v>
      </c>
      <c r="E96" s="66" t="s">
        <v>111</v>
      </c>
      <c r="F96" s="61">
        <v>2500</v>
      </c>
      <c r="G96" s="45">
        <v>44927</v>
      </c>
      <c r="H96" s="45">
        <v>45291</v>
      </c>
      <c r="I96" s="44">
        <v>220.38</v>
      </c>
    </row>
    <row r="97" spans="1:10" s="5" customFormat="1" ht="33" customHeight="1">
      <c r="A97" s="70" t="s">
        <v>460</v>
      </c>
      <c r="B97" s="53" t="s">
        <v>209</v>
      </c>
      <c r="C97" s="21" t="s">
        <v>669</v>
      </c>
      <c r="D97" s="79" t="s">
        <v>692</v>
      </c>
      <c r="E97" s="66" t="s">
        <v>111</v>
      </c>
      <c r="F97" s="61">
        <v>200</v>
      </c>
      <c r="G97" s="45">
        <v>44927</v>
      </c>
      <c r="H97" s="45">
        <v>45291</v>
      </c>
      <c r="I97" s="44">
        <v>200</v>
      </c>
      <c r="J97" s="7"/>
    </row>
    <row r="98" spans="1:10" ht="15.75">
      <c r="A98" s="70" t="s">
        <v>461</v>
      </c>
      <c r="B98" s="53" t="s">
        <v>210</v>
      </c>
      <c r="C98" s="85">
        <v>10498780153</v>
      </c>
      <c r="D98" s="79" t="s">
        <v>693</v>
      </c>
      <c r="E98" s="66" t="s">
        <v>111</v>
      </c>
      <c r="F98" s="61">
        <v>184</v>
      </c>
      <c r="G98" s="45">
        <v>44927</v>
      </c>
      <c r="H98" s="45">
        <v>45291</v>
      </c>
      <c r="I98" s="44">
        <v>184</v>
      </c>
    </row>
    <row r="99" spans="1:10" ht="36.6" customHeight="1">
      <c r="A99" s="70" t="s">
        <v>462</v>
      </c>
      <c r="B99" s="53" t="s">
        <v>211</v>
      </c>
      <c r="C99" s="66" t="s">
        <v>67</v>
      </c>
      <c r="D99" s="79" t="s">
        <v>694</v>
      </c>
      <c r="E99" s="66" t="s">
        <v>111</v>
      </c>
      <c r="F99" s="61">
        <v>39999</v>
      </c>
      <c r="G99" s="45">
        <v>44927</v>
      </c>
      <c r="H99" s="45">
        <v>45291</v>
      </c>
      <c r="I99" s="44">
        <v>31618.66</v>
      </c>
      <c r="J99" s="6"/>
    </row>
    <row r="100" spans="1:10" ht="36.6" customHeight="1">
      <c r="A100" s="70" t="s">
        <v>463</v>
      </c>
      <c r="B100" s="54" t="s">
        <v>104</v>
      </c>
      <c r="C100" s="21" t="s">
        <v>113</v>
      </c>
      <c r="D100" s="58" t="s">
        <v>695</v>
      </c>
      <c r="E100" s="66" t="s">
        <v>111</v>
      </c>
      <c r="F100" s="61">
        <v>1805</v>
      </c>
      <c r="G100" s="45">
        <v>44927</v>
      </c>
      <c r="H100" s="45">
        <v>45291</v>
      </c>
      <c r="I100" s="44">
        <v>1805</v>
      </c>
      <c r="J100" s="6"/>
    </row>
    <row r="101" spans="1:10" s="5" customFormat="1" ht="33" customHeight="1">
      <c r="A101" s="70" t="s">
        <v>464</v>
      </c>
      <c r="B101" s="53" t="s">
        <v>212</v>
      </c>
      <c r="C101" s="85" t="s">
        <v>735</v>
      </c>
      <c r="D101" s="58" t="s">
        <v>734</v>
      </c>
      <c r="E101" s="66" t="s">
        <v>111</v>
      </c>
      <c r="F101" s="61">
        <v>139</v>
      </c>
      <c r="G101" s="45">
        <v>44927</v>
      </c>
      <c r="H101" s="45">
        <v>45291</v>
      </c>
      <c r="I101" s="44">
        <v>139</v>
      </c>
    </row>
    <row r="102" spans="1:10" ht="36.6" customHeight="1">
      <c r="A102" s="70" t="s">
        <v>465</v>
      </c>
      <c r="B102" s="54" t="s">
        <v>213</v>
      </c>
      <c r="C102" s="85">
        <v>13366030156</v>
      </c>
      <c r="D102" s="78" t="s">
        <v>94</v>
      </c>
      <c r="E102" s="66" t="s">
        <v>111</v>
      </c>
      <c r="F102" s="64">
        <v>15000</v>
      </c>
      <c r="G102" s="45">
        <v>44927</v>
      </c>
      <c r="H102" s="45">
        <v>45291</v>
      </c>
      <c r="I102" s="44">
        <v>14947.74</v>
      </c>
      <c r="J102" s="6"/>
    </row>
    <row r="103" spans="1:10" ht="25.5" customHeight="1">
      <c r="A103" s="70" t="s">
        <v>466</v>
      </c>
      <c r="B103" s="54" t="s">
        <v>214</v>
      </c>
      <c r="C103" s="21" t="s">
        <v>13</v>
      </c>
      <c r="D103" s="58" t="s">
        <v>14</v>
      </c>
      <c r="E103" s="66" t="s">
        <v>111</v>
      </c>
      <c r="F103" s="61">
        <v>162.9</v>
      </c>
      <c r="G103" s="45">
        <v>44927</v>
      </c>
      <c r="H103" s="45">
        <v>45291</v>
      </c>
      <c r="I103" s="44">
        <v>162.9</v>
      </c>
      <c r="J103" s="6"/>
    </row>
    <row r="104" spans="1:10" ht="27.75" customHeight="1">
      <c r="A104" s="70" t="s">
        <v>467</v>
      </c>
      <c r="B104" s="53" t="s">
        <v>215</v>
      </c>
      <c r="C104" s="21">
        <v>10574970017</v>
      </c>
      <c r="D104" s="58" t="s">
        <v>736</v>
      </c>
      <c r="E104" s="66" t="s">
        <v>111</v>
      </c>
      <c r="F104" s="61">
        <v>3520</v>
      </c>
      <c r="G104" s="45">
        <v>44927</v>
      </c>
      <c r="H104" s="45">
        <v>45291</v>
      </c>
      <c r="I104" s="44">
        <v>1000</v>
      </c>
    </row>
    <row r="105" spans="1:10" ht="27" customHeight="1">
      <c r="A105" s="70" t="s">
        <v>468</v>
      </c>
      <c r="B105" s="53" t="s">
        <v>216</v>
      </c>
      <c r="C105" s="21">
        <v>11157810158</v>
      </c>
      <c r="D105" s="58" t="s">
        <v>737</v>
      </c>
      <c r="E105" s="66" t="s">
        <v>111</v>
      </c>
      <c r="F105" s="61">
        <v>94.5</v>
      </c>
      <c r="G105" s="45">
        <v>44927</v>
      </c>
      <c r="H105" s="45">
        <v>45291</v>
      </c>
      <c r="I105" s="44">
        <v>94.5</v>
      </c>
    </row>
    <row r="106" spans="1:10" ht="36.6" customHeight="1">
      <c r="A106" s="70" t="s">
        <v>469</v>
      </c>
      <c r="B106" s="53" t="s">
        <v>217</v>
      </c>
      <c r="C106" s="21">
        <v>90016220155</v>
      </c>
      <c r="D106" s="58" t="s">
        <v>738</v>
      </c>
      <c r="E106" s="66" t="s">
        <v>111</v>
      </c>
      <c r="F106" s="61">
        <v>50</v>
      </c>
      <c r="G106" s="45">
        <v>44927</v>
      </c>
      <c r="H106" s="45">
        <v>45291</v>
      </c>
      <c r="I106" s="44">
        <v>50</v>
      </c>
      <c r="J106" s="6"/>
    </row>
    <row r="107" spans="1:10" ht="15.75">
      <c r="A107" s="70" t="s">
        <v>470</v>
      </c>
      <c r="B107" s="53" t="s">
        <v>218</v>
      </c>
      <c r="C107" s="89" t="s">
        <v>740</v>
      </c>
      <c r="D107" s="58" t="s">
        <v>739</v>
      </c>
      <c r="E107" s="66" t="s">
        <v>111</v>
      </c>
      <c r="F107" s="61">
        <v>80</v>
      </c>
      <c r="G107" s="45">
        <v>44927</v>
      </c>
      <c r="H107" s="45">
        <v>45291</v>
      </c>
      <c r="I107" s="44">
        <v>80</v>
      </c>
    </row>
    <row r="108" spans="1:10" ht="39.75" customHeight="1">
      <c r="A108" s="70" t="s">
        <v>471</v>
      </c>
      <c r="B108" s="53" t="s">
        <v>219</v>
      </c>
      <c r="C108" s="21" t="s">
        <v>741</v>
      </c>
      <c r="D108" s="58" t="s">
        <v>742</v>
      </c>
      <c r="E108" s="66" t="s">
        <v>111</v>
      </c>
      <c r="F108" s="61">
        <v>1297.8</v>
      </c>
      <c r="G108" s="45">
        <v>44927</v>
      </c>
      <c r="H108" s="45">
        <v>45291</v>
      </c>
      <c r="I108" s="44">
        <v>1297.8</v>
      </c>
    </row>
    <row r="109" spans="1:10" ht="36.6" customHeight="1">
      <c r="A109" s="70" t="s">
        <v>472</v>
      </c>
      <c r="B109" s="53" t="s">
        <v>220</v>
      </c>
      <c r="C109" s="89" t="s">
        <v>743</v>
      </c>
      <c r="D109" s="58" t="s">
        <v>643</v>
      </c>
      <c r="E109" s="66" t="s">
        <v>111</v>
      </c>
      <c r="F109" s="61">
        <v>11178</v>
      </c>
      <c r="G109" s="45">
        <v>44927</v>
      </c>
      <c r="H109" s="45">
        <v>45291</v>
      </c>
      <c r="I109" s="44">
        <v>11178</v>
      </c>
      <c r="J109" s="6"/>
    </row>
    <row r="110" spans="1:10" ht="78.75" customHeight="1">
      <c r="A110" s="70" t="s">
        <v>473</v>
      </c>
      <c r="B110" s="53" t="s">
        <v>221</v>
      </c>
      <c r="C110" s="90" t="s">
        <v>744</v>
      </c>
      <c r="D110" s="58" t="s">
        <v>745</v>
      </c>
      <c r="E110" s="66" t="s">
        <v>111</v>
      </c>
      <c r="F110" s="61">
        <f>90*9</f>
        <v>810</v>
      </c>
      <c r="G110" s="45">
        <v>44927</v>
      </c>
      <c r="H110" s="45">
        <v>45291</v>
      </c>
      <c r="I110" s="44">
        <v>810</v>
      </c>
    </row>
    <row r="111" spans="1:10" ht="36.6" customHeight="1">
      <c r="A111" s="70" t="s">
        <v>474</v>
      </c>
      <c r="B111" s="53" t="s">
        <v>222</v>
      </c>
      <c r="C111" s="21">
        <v>12251430158</v>
      </c>
      <c r="D111" s="58" t="s">
        <v>644</v>
      </c>
      <c r="E111" s="66" t="s">
        <v>111</v>
      </c>
      <c r="F111" s="61">
        <f>120+410+110+74</f>
        <v>714</v>
      </c>
      <c r="G111" s="45">
        <v>44927</v>
      </c>
      <c r="H111" s="45">
        <v>45291</v>
      </c>
      <c r="I111" s="44">
        <v>714</v>
      </c>
    </row>
    <row r="112" spans="1:10" ht="36.6" customHeight="1">
      <c r="A112" s="70" t="s">
        <v>475</v>
      </c>
      <c r="B112" s="53" t="s">
        <v>223</v>
      </c>
      <c r="C112" s="89" t="s">
        <v>24</v>
      </c>
      <c r="D112" s="58" t="s">
        <v>746</v>
      </c>
      <c r="E112" s="66" t="s">
        <v>111</v>
      </c>
      <c r="F112" s="61">
        <v>85</v>
      </c>
      <c r="G112" s="45">
        <v>44927</v>
      </c>
      <c r="H112" s="45">
        <v>45291</v>
      </c>
      <c r="I112" s="44">
        <v>85</v>
      </c>
      <c r="J112" s="6"/>
    </row>
    <row r="113" spans="1:10" ht="36.6" customHeight="1">
      <c r="A113" s="70" t="s">
        <v>476</v>
      </c>
      <c r="B113" s="54" t="s">
        <v>224</v>
      </c>
      <c r="C113" s="66" t="s">
        <v>798</v>
      </c>
      <c r="D113" s="60" t="s">
        <v>110</v>
      </c>
      <c r="E113" s="66" t="s">
        <v>111</v>
      </c>
      <c r="F113" s="62">
        <v>2851.1</v>
      </c>
      <c r="G113" s="45">
        <v>44927</v>
      </c>
      <c r="H113" s="45">
        <v>45291</v>
      </c>
      <c r="I113" s="44">
        <v>2851.1</v>
      </c>
      <c r="J113" s="6"/>
    </row>
    <row r="114" spans="1:10" ht="36.6" customHeight="1">
      <c r="A114" s="70" t="s">
        <v>477</v>
      </c>
      <c r="B114" s="53" t="s">
        <v>225</v>
      </c>
      <c r="C114" s="21">
        <v>12925820156</v>
      </c>
      <c r="D114" s="58" t="s">
        <v>747</v>
      </c>
      <c r="E114" s="66" t="s">
        <v>111</v>
      </c>
      <c r="F114" s="61">
        <f>197.66</f>
        <v>197.66</v>
      </c>
      <c r="G114" s="45">
        <v>44927</v>
      </c>
      <c r="H114" s="45">
        <v>45291</v>
      </c>
      <c r="I114" s="44">
        <v>197.66</v>
      </c>
    </row>
    <row r="115" spans="1:10" ht="36.6" customHeight="1">
      <c r="A115" s="70" t="s">
        <v>478</v>
      </c>
      <c r="B115" s="53" t="s">
        <v>226</v>
      </c>
      <c r="C115" s="21">
        <v>4628270482</v>
      </c>
      <c r="D115" s="58" t="s">
        <v>748</v>
      </c>
      <c r="E115" s="66" t="s">
        <v>111</v>
      </c>
      <c r="F115" s="61">
        <f>96.2+40.1</f>
        <v>136.30000000000001</v>
      </c>
      <c r="G115" s="45">
        <v>44927</v>
      </c>
      <c r="H115" s="45">
        <v>45291</v>
      </c>
      <c r="I115" s="44">
        <v>136.30000000000001</v>
      </c>
    </row>
    <row r="116" spans="1:10" ht="36.6" customHeight="1">
      <c r="A116" s="70" t="s">
        <v>479</v>
      </c>
      <c r="B116" s="53" t="s">
        <v>227</v>
      </c>
      <c r="C116" s="85" t="s">
        <v>118</v>
      </c>
      <c r="D116" s="58" t="s">
        <v>749</v>
      </c>
      <c r="E116" s="66" t="s">
        <v>111</v>
      </c>
      <c r="F116" s="62">
        <v>500</v>
      </c>
      <c r="G116" s="45">
        <v>44927</v>
      </c>
      <c r="H116" s="45">
        <v>45291</v>
      </c>
      <c r="I116" s="44">
        <v>67.23</v>
      </c>
    </row>
    <row r="117" spans="1:10" ht="36.6" customHeight="1">
      <c r="A117" s="70" t="s">
        <v>480</v>
      </c>
      <c r="B117" s="54" t="s">
        <v>228</v>
      </c>
      <c r="C117" s="85">
        <v>10860990158</v>
      </c>
      <c r="D117" s="58" t="s">
        <v>750</v>
      </c>
      <c r="E117" s="66" t="s">
        <v>111</v>
      </c>
      <c r="F117" s="62">
        <f>3000*12</f>
        <v>36000</v>
      </c>
      <c r="G117" s="45">
        <v>44927</v>
      </c>
      <c r="H117" s="45">
        <v>45291</v>
      </c>
      <c r="I117" s="44">
        <v>19145</v>
      </c>
    </row>
    <row r="118" spans="1:10" ht="36.6" customHeight="1">
      <c r="A118" s="70" t="s">
        <v>481</v>
      </c>
      <c r="B118" s="54" t="s">
        <v>229</v>
      </c>
      <c r="C118" s="66" t="s">
        <v>16</v>
      </c>
      <c r="D118" s="75" t="s">
        <v>715</v>
      </c>
      <c r="E118" s="66" t="s">
        <v>111</v>
      </c>
      <c r="F118" s="61">
        <v>932.2</v>
      </c>
      <c r="G118" s="45">
        <v>44927</v>
      </c>
      <c r="H118" s="45">
        <v>45291</v>
      </c>
      <c r="I118" s="44">
        <v>932.2</v>
      </c>
    </row>
    <row r="119" spans="1:10" ht="36.6" customHeight="1">
      <c r="A119" s="70" t="s">
        <v>482</v>
      </c>
      <c r="B119" s="54" t="s">
        <v>196</v>
      </c>
      <c r="C119" s="21" t="s">
        <v>674</v>
      </c>
      <c r="D119" s="58" t="s">
        <v>677</v>
      </c>
      <c r="E119" s="66" t="s">
        <v>111</v>
      </c>
      <c r="F119" s="61">
        <v>132.5</v>
      </c>
      <c r="G119" s="45">
        <v>44927</v>
      </c>
      <c r="H119" s="45">
        <v>45291</v>
      </c>
      <c r="I119" s="44">
        <v>132.5</v>
      </c>
    </row>
    <row r="120" spans="1:10" ht="36.6" customHeight="1">
      <c r="A120" s="70" t="s">
        <v>483</v>
      </c>
      <c r="B120" s="54" t="s">
        <v>230</v>
      </c>
      <c r="C120" s="89" t="s">
        <v>752</v>
      </c>
      <c r="D120" s="58" t="s">
        <v>751</v>
      </c>
      <c r="E120" s="66" t="s">
        <v>111</v>
      </c>
      <c r="F120" s="61">
        <f>120*14</f>
        <v>1680</v>
      </c>
      <c r="G120" s="45">
        <v>44927</v>
      </c>
      <c r="H120" s="45">
        <v>45291</v>
      </c>
      <c r="I120" s="44">
        <v>1680</v>
      </c>
    </row>
    <row r="121" spans="1:10" ht="36.6" customHeight="1">
      <c r="A121" s="70" t="s">
        <v>484</v>
      </c>
      <c r="B121" s="53" t="s">
        <v>231</v>
      </c>
      <c r="C121" s="21" t="s">
        <v>113</v>
      </c>
      <c r="D121" s="58" t="s">
        <v>695</v>
      </c>
      <c r="E121" s="66" t="s">
        <v>111</v>
      </c>
      <c r="F121" s="61">
        <f>770*12</f>
        <v>9240</v>
      </c>
      <c r="G121" s="45">
        <v>44927</v>
      </c>
      <c r="H121" s="45">
        <v>45291</v>
      </c>
      <c r="I121" s="44">
        <v>6160</v>
      </c>
    </row>
    <row r="122" spans="1:10" ht="36.6" customHeight="1">
      <c r="A122" s="70" t="s">
        <v>485</v>
      </c>
      <c r="B122" s="53" t="s">
        <v>232</v>
      </c>
      <c r="C122" s="21">
        <v>4146750965</v>
      </c>
      <c r="D122" s="58" t="s">
        <v>753</v>
      </c>
      <c r="E122" s="66" t="s">
        <v>111</v>
      </c>
      <c r="F122" s="61">
        <v>21600</v>
      </c>
      <c r="G122" s="45">
        <v>44927</v>
      </c>
      <c r="H122" s="45">
        <v>45291</v>
      </c>
      <c r="I122" s="44">
        <v>3600</v>
      </c>
    </row>
    <row r="123" spans="1:10" ht="36.6" customHeight="1">
      <c r="A123" s="70" t="s">
        <v>486</v>
      </c>
      <c r="B123" s="53" t="s">
        <v>233</v>
      </c>
      <c r="C123" s="66" t="s">
        <v>16</v>
      </c>
      <c r="D123" s="75" t="s">
        <v>715</v>
      </c>
      <c r="E123" s="66" t="s">
        <v>111</v>
      </c>
      <c r="F123" s="61">
        <v>670</v>
      </c>
      <c r="G123" s="45">
        <v>44927</v>
      </c>
      <c r="H123" s="45">
        <v>45291</v>
      </c>
      <c r="I123" s="44">
        <v>670</v>
      </c>
    </row>
    <row r="124" spans="1:10" ht="36.6" customHeight="1">
      <c r="A124" s="70" t="s">
        <v>487</v>
      </c>
      <c r="B124" s="54" t="s">
        <v>234</v>
      </c>
      <c r="C124" s="66" t="s">
        <v>754</v>
      </c>
      <c r="D124" s="79" t="s">
        <v>645</v>
      </c>
      <c r="E124" s="66" t="s">
        <v>111</v>
      </c>
      <c r="F124" s="61">
        <v>39900</v>
      </c>
      <c r="G124" s="45">
        <v>44927</v>
      </c>
      <c r="H124" s="45">
        <v>45291</v>
      </c>
      <c r="I124" s="44">
        <v>1919.4</v>
      </c>
    </row>
    <row r="125" spans="1:10" ht="36.6" customHeight="1">
      <c r="A125" s="70" t="s">
        <v>488</v>
      </c>
      <c r="B125" s="54" t="s">
        <v>235</v>
      </c>
      <c r="C125" s="21" t="s">
        <v>65</v>
      </c>
      <c r="D125" s="60" t="s">
        <v>92</v>
      </c>
      <c r="E125" s="66" t="s">
        <v>111</v>
      </c>
      <c r="F125" s="61">
        <v>2300</v>
      </c>
      <c r="G125" s="45">
        <v>44927</v>
      </c>
      <c r="H125" s="45">
        <v>45291</v>
      </c>
      <c r="I125" s="44">
        <v>2300</v>
      </c>
    </row>
    <row r="126" spans="1:10" ht="36.6" customHeight="1">
      <c r="A126" s="70" t="s">
        <v>489</v>
      </c>
      <c r="B126" s="56" t="s">
        <v>236</v>
      </c>
      <c r="C126" s="89" t="s">
        <v>743</v>
      </c>
      <c r="D126" s="58" t="s">
        <v>643</v>
      </c>
      <c r="E126" s="66" t="s">
        <v>111</v>
      </c>
      <c r="F126" s="61">
        <v>15066</v>
      </c>
      <c r="G126" s="45">
        <v>44927</v>
      </c>
      <c r="H126" s="45">
        <v>45291</v>
      </c>
      <c r="I126" s="44">
        <v>15066</v>
      </c>
    </row>
    <row r="127" spans="1:10" ht="36.6" customHeight="1">
      <c r="A127" s="70" t="s">
        <v>490</v>
      </c>
      <c r="B127" s="54" t="s">
        <v>237</v>
      </c>
      <c r="C127" s="66" t="s">
        <v>756</v>
      </c>
      <c r="D127" s="58" t="s">
        <v>755</v>
      </c>
      <c r="E127" s="66" t="s">
        <v>111</v>
      </c>
      <c r="F127" s="61">
        <v>2114</v>
      </c>
      <c r="G127" s="45">
        <v>44927</v>
      </c>
      <c r="H127" s="45">
        <v>45291</v>
      </c>
      <c r="I127" s="44">
        <v>2114</v>
      </c>
    </row>
    <row r="128" spans="1:10" ht="36.6" customHeight="1">
      <c r="A128" s="70" t="s">
        <v>491</v>
      </c>
      <c r="B128" s="53" t="s">
        <v>238</v>
      </c>
      <c r="C128" s="66">
        <v>11962560154</v>
      </c>
      <c r="D128" s="58" t="s">
        <v>757</v>
      </c>
      <c r="E128" s="66" t="s">
        <v>111</v>
      </c>
      <c r="F128" s="61">
        <v>52.5</v>
      </c>
      <c r="G128" s="45">
        <v>44927</v>
      </c>
      <c r="H128" s="45">
        <v>45291</v>
      </c>
      <c r="I128" s="44">
        <v>52.5</v>
      </c>
    </row>
    <row r="129" spans="1:9" ht="36.6" customHeight="1">
      <c r="A129" s="70" t="s">
        <v>492</v>
      </c>
      <c r="B129" s="54" t="s">
        <v>239</v>
      </c>
      <c r="C129" s="66" t="s">
        <v>759</v>
      </c>
      <c r="D129" s="58" t="s">
        <v>758</v>
      </c>
      <c r="E129" s="66" t="s">
        <v>111</v>
      </c>
      <c r="F129" s="61">
        <v>97</v>
      </c>
      <c r="G129" s="45">
        <v>44927</v>
      </c>
      <c r="H129" s="45">
        <v>45291</v>
      </c>
      <c r="I129" s="44">
        <v>97</v>
      </c>
    </row>
    <row r="130" spans="1:9" ht="36.6" customHeight="1">
      <c r="A130" s="70" t="s">
        <v>493</v>
      </c>
      <c r="B130" s="53" t="s">
        <v>240</v>
      </c>
      <c r="C130" s="66" t="s">
        <v>16</v>
      </c>
      <c r="D130" s="75" t="s">
        <v>715</v>
      </c>
      <c r="E130" s="66" t="s">
        <v>111</v>
      </c>
      <c r="F130" s="61">
        <v>255</v>
      </c>
      <c r="G130" s="45">
        <v>44927</v>
      </c>
      <c r="H130" s="45">
        <v>45291</v>
      </c>
      <c r="I130" s="44">
        <v>255</v>
      </c>
    </row>
    <row r="131" spans="1:9" ht="36.6" customHeight="1">
      <c r="A131" s="70" t="s">
        <v>494</v>
      </c>
      <c r="B131" s="53" t="s">
        <v>241</v>
      </c>
      <c r="C131" s="66" t="s">
        <v>16</v>
      </c>
      <c r="D131" s="75" t="s">
        <v>715</v>
      </c>
      <c r="E131" s="66" t="s">
        <v>111</v>
      </c>
      <c r="F131" s="61">
        <f>2252.1+915.5</f>
        <v>3167.6</v>
      </c>
      <c r="G131" s="45">
        <v>44927</v>
      </c>
      <c r="H131" s="45">
        <v>45291</v>
      </c>
      <c r="I131" s="44">
        <v>3167.6</v>
      </c>
    </row>
    <row r="132" spans="1:9" ht="36.6" customHeight="1">
      <c r="A132" s="70" t="s">
        <v>495</v>
      </c>
      <c r="B132" s="53" t="s">
        <v>242</v>
      </c>
      <c r="C132" s="66" t="s">
        <v>112</v>
      </c>
      <c r="D132" s="58" t="s">
        <v>760</v>
      </c>
      <c r="E132" s="66" t="s">
        <v>111</v>
      </c>
      <c r="F132" s="61">
        <v>2205</v>
      </c>
      <c r="G132" s="45">
        <v>44927</v>
      </c>
      <c r="H132" s="45">
        <v>45291</v>
      </c>
      <c r="I132" s="44">
        <v>2205</v>
      </c>
    </row>
    <row r="133" spans="1:9" ht="36.6" customHeight="1">
      <c r="A133" s="70" t="s">
        <v>496</v>
      </c>
      <c r="B133" s="54" t="s">
        <v>243</v>
      </c>
      <c r="C133" s="66">
        <v>11877630159</v>
      </c>
      <c r="D133" s="58" t="s">
        <v>761</v>
      </c>
      <c r="E133" s="66" t="s">
        <v>111</v>
      </c>
      <c r="F133" s="61">
        <v>600</v>
      </c>
      <c r="G133" s="45">
        <v>44927</v>
      </c>
      <c r="H133" s="45">
        <v>45291</v>
      </c>
      <c r="I133" s="44">
        <v>600</v>
      </c>
    </row>
    <row r="134" spans="1:9" ht="36.6" customHeight="1">
      <c r="A134" s="70" t="s">
        <v>497</v>
      </c>
      <c r="B134" s="53" t="s">
        <v>244</v>
      </c>
      <c r="C134" s="66" t="s">
        <v>762</v>
      </c>
      <c r="D134" s="58" t="s">
        <v>763</v>
      </c>
      <c r="E134" s="66" t="s">
        <v>111</v>
      </c>
      <c r="F134" s="61">
        <v>1000</v>
      </c>
      <c r="G134" s="45">
        <v>44927</v>
      </c>
      <c r="H134" s="45">
        <v>45291</v>
      </c>
      <c r="I134" s="44">
        <v>500</v>
      </c>
    </row>
    <row r="135" spans="1:9" ht="36.6" customHeight="1">
      <c r="A135" s="70" t="s">
        <v>498</v>
      </c>
      <c r="B135" s="53" t="s">
        <v>245</v>
      </c>
      <c r="C135" s="66" t="s">
        <v>764</v>
      </c>
      <c r="D135" s="58" t="s">
        <v>765</v>
      </c>
      <c r="E135" s="66" t="s">
        <v>111</v>
      </c>
      <c r="F135" s="62">
        <v>22.1</v>
      </c>
      <c r="G135" s="45">
        <v>44927</v>
      </c>
      <c r="H135" s="45">
        <v>45291</v>
      </c>
      <c r="I135" s="44">
        <v>22.1</v>
      </c>
    </row>
    <row r="136" spans="1:9" ht="36.6" customHeight="1">
      <c r="A136" s="70" t="s">
        <v>499</v>
      </c>
      <c r="B136" s="53" t="s">
        <v>246</v>
      </c>
      <c r="C136" s="21" t="s">
        <v>674</v>
      </c>
      <c r="D136" s="58" t="s">
        <v>675</v>
      </c>
      <c r="E136" s="66" t="s">
        <v>111</v>
      </c>
      <c r="F136" s="61">
        <v>80</v>
      </c>
      <c r="G136" s="45">
        <v>44927</v>
      </c>
      <c r="H136" s="45">
        <v>45291</v>
      </c>
      <c r="I136" s="44">
        <v>80</v>
      </c>
    </row>
    <row r="137" spans="1:9" ht="36.6" customHeight="1">
      <c r="A137" s="70" t="s">
        <v>500</v>
      </c>
      <c r="B137" s="53" t="s">
        <v>247</v>
      </c>
      <c r="C137" s="85">
        <v>10498780153</v>
      </c>
      <c r="D137" s="58" t="s">
        <v>693</v>
      </c>
      <c r="E137" s="66" t="s">
        <v>111</v>
      </c>
      <c r="F137" s="61">
        <v>118</v>
      </c>
      <c r="G137" s="45">
        <v>44927</v>
      </c>
      <c r="H137" s="45">
        <v>45291</v>
      </c>
      <c r="I137" s="44">
        <v>118</v>
      </c>
    </row>
    <row r="138" spans="1:9" ht="36.6" customHeight="1">
      <c r="A138" s="70" t="s">
        <v>501</v>
      </c>
      <c r="B138" s="53" t="s">
        <v>248</v>
      </c>
      <c r="C138" s="85" t="s">
        <v>766</v>
      </c>
      <c r="D138" s="58" t="s">
        <v>767</v>
      </c>
      <c r="E138" s="66" t="s">
        <v>111</v>
      </c>
      <c r="F138" s="61">
        <v>100</v>
      </c>
      <c r="G138" s="45">
        <v>44927</v>
      </c>
      <c r="H138" s="45">
        <v>45291</v>
      </c>
      <c r="I138" s="44">
        <v>100</v>
      </c>
    </row>
    <row r="139" spans="1:9" ht="36.6" customHeight="1">
      <c r="A139" s="70" t="s">
        <v>502</v>
      </c>
      <c r="B139" s="53" t="s">
        <v>249</v>
      </c>
      <c r="C139" s="85" t="s">
        <v>768</v>
      </c>
      <c r="D139" s="58" t="s">
        <v>646</v>
      </c>
      <c r="E139" s="66" t="s">
        <v>111</v>
      </c>
      <c r="F139" s="61">
        <v>2880</v>
      </c>
      <c r="G139" s="45">
        <v>44927</v>
      </c>
      <c r="H139" s="45">
        <v>45291</v>
      </c>
      <c r="I139" s="44">
        <v>2880</v>
      </c>
    </row>
    <row r="140" spans="1:9" ht="36.6" customHeight="1">
      <c r="A140" s="70" t="s">
        <v>503</v>
      </c>
      <c r="B140" s="53" t="s">
        <v>250</v>
      </c>
      <c r="C140" s="21" t="s">
        <v>13</v>
      </c>
      <c r="D140" s="58" t="s">
        <v>14</v>
      </c>
      <c r="E140" s="66" t="s">
        <v>111</v>
      </c>
      <c r="F140" s="61">
        <v>238</v>
      </c>
      <c r="G140" s="45">
        <v>44927</v>
      </c>
      <c r="H140" s="45">
        <v>45291</v>
      </c>
      <c r="I140" s="44">
        <v>238</v>
      </c>
    </row>
    <row r="141" spans="1:9" ht="36.6" customHeight="1">
      <c r="A141" s="70" t="s">
        <v>504</v>
      </c>
      <c r="B141" s="53" t="s">
        <v>251</v>
      </c>
      <c r="C141" s="21" t="s">
        <v>13</v>
      </c>
      <c r="D141" s="58" t="s">
        <v>14</v>
      </c>
      <c r="E141" s="66" t="s">
        <v>111</v>
      </c>
      <c r="F141" s="61">
        <v>500</v>
      </c>
      <c r="G141" s="45">
        <v>44927</v>
      </c>
      <c r="H141" s="45">
        <v>45291</v>
      </c>
      <c r="I141" s="44">
        <v>500</v>
      </c>
    </row>
    <row r="142" spans="1:9" ht="36.6" customHeight="1">
      <c r="A142" s="70" t="s">
        <v>505</v>
      </c>
      <c r="B142" s="53" t="s">
        <v>252</v>
      </c>
      <c r="C142" s="21" t="s">
        <v>674</v>
      </c>
      <c r="D142" s="58" t="s">
        <v>675</v>
      </c>
      <c r="E142" s="66" t="s">
        <v>111</v>
      </c>
      <c r="F142" s="61">
        <v>100</v>
      </c>
      <c r="G142" s="45">
        <v>44927</v>
      </c>
      <c r="H142" s="45">
        <v>45291</v>
      </c>
      <c r="I142" s="44">
        <v>100</v>
      </c>
    </row>
    <row r="143" spans="1:9" ht="36.6" customHeight="1">
      <c r="A143" s="70" t="s">
        <v>506</v>
      </c>
      <c r="B143" s="53" t="s">
        <v>253</v>
      </c>
      <c r="C143" s="21" t="s">
        <v>769</v>
      </c>
      <c r="D143" s="57" t="s">
        <v>770</v>
      </c>
      <c r="E143" s="66" t="s">
        <v>111</v>
      </c>
      <c r="F143" s="61">
        <v>429</v>
      </c>
      <c r="G143" s="45">
        <v>44927</v>
      </c>
      <c r="H143" s="45">
        <v>45291</v>
      </c>
      <c r="I143" s="44">
        <v>429</v>
      </c>
    </row>
    <row r="144" spans="1:9" ht="36.6" customHeight="1">
      <c r="A144" s="70" t="s">
        <v>507</v>
      </c>
      <c r="B144" s="53" t="s">
        <v>254</v>
      </c>
      <c r="C144" s="66" t="s">
        <v>756</v>
      </c>
      <c r="D144" s="58" t="s">
        <v>755</v>
      </c>
      <c r="E144" s="66" t="s">
        <v>111</v>
      </c>
      <c r="F144" s="61">
        <v>318</v>
      </c>
      <c r="G144" s="45">
        <v>44927</v>
      </c>
      <c r="H144" s="45">
        <v>45291</v>
      </c>
      <c r="I144" s="44">
        <v>318</v>
      </c>
    </row>
    <row r="145" spans="1:9" ht="36.6" customHeight="1">
      <c r="A145" s="70" t="s">
        <v>508</v>
      </c>
      <c r="B145" s="53" t="s">
        <v>255</v>
      </c>
      <c r="C145" s="66" t="s">
        <v>16</v>
      </c>
      <c r="D145" s="75" t="s">
        <v>715</v>
      </c>
      <c r="E145" s="66" t="s">
        <v>111</v>
      </c>
      <c r="F145" s="61">
        <v>923</v>
      </c>
      <c r="G145" s="45">
        <v>44927</v>
      </c>
      <c r="H145" s="45">
        <v>45291</v>
      </c>
      <c r="I145" s="44">
        <v>923</v>
      </c>
    </row>
    <row r="146" spans="1:9" ht="36.6" customHeight="1">
      <c r="A146" s="70" t="s">
        <v>509</v>
      </c>
      <c r="B146" s="53" t="s">
        <v>256</v>
      </c>
      <c r="C146" s="66" t="s">
        <v>16</v>
      </c>
      <c r="D146" s="75" t="s">
        <v>715</v>
      </c>
      <c r="E146" s="66" t="s">
        <v>111</v>
      </c>
      <c r="F146" s="61">
        <v>147</v>
      </c>
      <c r="G146" s="45">
        <v>44927</v>
      </c>
      <c r="H146" s="45">
        <v>45291</v>
      </c>
      <c r="I146" s="44">
        <v>147</v>
      </c>
    </row>
    <row r="147" spans="1:9" ht="36.6" customHeight="1">
      <c r="A147" s="70" t="s">
        <v>510</v>
      </c>
      <c r="B147" s="53" t="s">
        <v>257</v>
      </c>
      <c r="C147" s="66" t="s">
        <v>771</v>
      </c>
      <c r="D147" s="57" t="s">
        <v>772</v>
      </c>
      <c r="E147" s="66" t="s">
        <v>111</v>
      </c>
      <c r="F147" s="61">
        <v>2000</v>
      </c>
      <c r="G147" s="45">
        <v>44927</v>
      </c>
      <c r="H147" s="45">
        <v>45291</v>
      </c>
      <c r="I147" s="44">
        <v>493.64</v>
      </c>
    </row>
    <row r="148" spans="1:9" ht="36.6" customHeight="1">
      <c r="A148" s="70" t="s">
        <v>511</v>
      </c>
      <c r="B148" s="53" t="s">
        <v>258</v>
      </c>
      <c r="C148" s="21" t="s">
        <v>114</v>
      </c>
      <c r="D148" s="57" t="s">
        <v>647</v>
      </c>
      <c r="E148" s="66" t="s">
        <v>111</v>
      </c>
      <c r="F148" s="61">
        <v>620</v>
      </c>
      <c r="G148" s="45">
        <v>44927</v>
      </c>
      <c r="H148" s="45">
        <v>45291</v>
      </c>
      <c r="I148" s="44">
        <v>620</v>
      </c>
    </row>
    <row r="149" spans="1:9" ht="36.6" customHeight="1">
      <c r="A149" s="70" t="s">
        <v>512</v>
      </c>
      <c r="B149" s="53" t="s">
        <v>259</v>
      </c>
      <c r="C149" s="66" t="s">
        <v>773</v>
      </c>
      <c r="D149" s="80" t="s">
        <v>774</v>
      </c>
      <c r="E149" s="66" t="s">
        <v>111</v>
      </c>
      <c r="F149" s="61">
        <v>39900</v>
      </c>
      <c r="G149" s="45">
        <v>44927</v>
      </c>
      <c r="H149" s="45">
        <v>45291</v>
      </c>
      <c r="I149" s="44">
        <v>402.85</v>
      </c>
    </row>
    <row r="150" spans="1:9" ht="36.6" customHeight="1">
      <c r="A150" s="70" t="s">
        <v>513</v>
      </c>
      <c r="B150" s="53" t="s">
        <v>260</v>
      </c>
      <c r="C150" s="21" t="s">
        <v>659</v>
      </c>
      <c r="D150" s="57" t="s">
        <v>721</v>
      </c>
      <c r="E150" s="66" t="s">
        <v>111</v>
      </c>
      <c r="F150" s="61">
        <v>861.4</v>
      </c>
      <c r="G150" s="45">
        <v>44927</v>
      </c>
      <c r="H150" s="45">
        <v>45291</v>
      </c>
      <c r="I150" s="44">
        <v>861.4</v>
      </c>
    </row>
    <row r="151" spans="1:9" ht="36.6" customHeight="1">
      <c r="A151" s="70" t="s">
        <v>514</v>
      </c>
      <c r="B151" s="53" t="s">
        <v>261</v>
      </c>
      <c r="C151" s="21" t="s">
        <v>775</v>
      </c>
      <c r="D151" s="91" t="s">
        <v>776</v>
      </c>
      <c r="E151" s="66" t="s">
        <v>111</v>
      </c>
      <c r="F151" s="61">
        <v>16500</v>
      </c>
      <c r="G151" s="45">
        <v>44927</v>
      </c>
      <c r="H151" s="45">
        <v>45291</v>
      </c>
      <c r="I151" s="44">
        <v>16500</v>
      </c>
    </row>
    <row r="152" spans="1:9" ht="36.6" customHeight="1">
      <c r="A152" s="70" t="s">
        <v>515</v>
      </c>
      <c r="B152" s="53" t="s">
        <v>262</v>
      </c>
      <c r="C152" s="21" t="s">
        <v>777</v>
      </c>
      <c r="D152" s="57" t="s">
        <v>778</v>
      </c>
      <c r="E152" s="66" t="s">
        <v>111</v>
      </c>
      <c r="F152" s="61">
        <v>49900</v>
      </c>
      <c r="G152" s="45">
        <v>44927</v>
      </c>
      <c r="H152" s="45">
        <v>45291</v>
      </c>
      <c r="I152" s="44">
        <v>49900</v>
      </c>
    </row>
    <row r="153" spans="1:9" ht="36.6" customHeight="1">
      <c r="A153" s="70" t="s">
        <v>516</v>
      </c>
      <c r="B153" s="53" t="s">
        <v>263</v>
      </c>
      <c r="C153" s="21">
        <v>10860990158</v>
      </c>
      <c r="D153" s="57" t="s">
        <v>750</v>
      </c>
      <c r="E153" s="66" t="s">
        <v>111</v>
      </c>
      <c r="F153" s="61">
        <v>15500</v>
      </c>
      <c r="G153" s="45">
        <v>44927</v>
      </c>
      <c r="H153" s="45">
        <v>45657</v>
      </c>
      <c r="I153" s="44">
        <v>0</v>
      </c>
    </row>
    <row r="154" spans="1:9" ht="36.6" customHeight="1">
      <c r="A154" s="70" t="s">
        <v>517</v>
      </c>
      <c r="B154" s="53" t="s">
        <v>264</v>
      </c>
      <c r="C154" s="21">
        <v>11157810158</v>
      </c>
      <c r="D154" s="58" t="s">
        <v>737</v>
      </c>
      <c r="E154" s="66" t="s">
        <v>111</v>
      </c>
      <c r="F154" s="61">
        <v>126</v>
      </c>
      <c r="G154" s="45">
        <v>44927</v>
      </c>
      <c r="H154" s="45">
        <v>45291</v>
      </c>
      <c r="I154" s="44">
        <v>126</v>
      </c>
    </row>
    <row r="155" spans="1:9" ht="36.6" customHeight="1">
      <c r="A155" s="70" t="s">
        <v>518</v>
      </c>
      <c r="B155" s="53" t="s">
        <v>265</v>
      </c>
      <c r="C155" s="21" t="s">
        <v>674</v>
      </c>
      <c r="D155" s="58" t="s">
        <v>675</v>
      </c>
      <c r="E155" s="66" t="s">
        <v>111</v>
      </c>
      <c r="F155" s="61">
        <v>300</v>
      </c>
      <c r="G155" s="45">
        <v>44927</v>
      </c>
      <c r="H155" s="45">
        <v>45291</v>
      </c>
      <c r="I155" s="44">
        <v>300</v>
      </c>
    </row>
    <row r="156" spans="1:9" ht="36.6" customHeight="1">
      <c r="A156" s="70" t="s">
        <v>519</v>
      </c>
      <c r="B156" s="53" t="s">
        <v>266</v>
      </c>
      <c r="C156" s="21" t="s">
        <v>9</v>
      </c>
      <c r="D156" s="60" t="s">
        <v>10</v>
      </c>
      <c r="E156" s="66" t="s">
        <v>111</v>
      </c>
      <c r="F156" s="61">
        <v>25</v>
      </c>
      <c r="G156" s="45">
        <v>44927</v>
      </c>
      <c r="H156" s="45">
        <v>45291</v>
      </c>
      <c r="I156" s="44">
        <v>25</v>
      </c>
    </row>
    <row r="157" spans="1:9" ht="36.6" customHeight="1">
      <c r="A157" s="70" t="s">
        <v>520</v>
      </c>
      <c r="B157" s="55" t="s">
        <v>267</v>
      </c>
      <c r="C157" s="66" t="s">
        <v>112</v>
      </c>
      <c r="D157" s="58" t="s">
        <v>760</v>
      </c>
      <c r="E157" s="66" t="s">
        <v>111</v>
      </c>
      <c r="F157" s="61">
        <v>1310</v>
      </c>
      <c r="G157" s="45">
        <v>44927</v>
      </c>
      <c r="H157" s="45">
        <v>45291</v>
      </c>
      <c r="I157" s="44">
        <v>1310</v>
      </c>
    </row>
    <row r="158" spans="1:9" ht="36.6" customHeight="1">
      <c r="A158" s="70" t="s">
        <v>521</v>
      </c>
      <c r="B158" s="53" t="s">
        <v>268</v>
      </c>
      <c r="C158" s="66" t="s">
        <v>69</v>
      </c>
      <c r="D158" s="58" t="s">
        <v>779</v>
      </c>
      <c r="E158" s="66" t="s">
        <v>111</v>
      </c>
      <c r="F158" s="61">
        <v>125</v>
      </c>
      <c r="G158" s="45">
        <v>44927</v>
      </c>
      <c r="H158" s="45">
        <v>45291</v>
      </c>
      <c r="I158" s="44">
        <v>125</v>
      </c>
    </row>
    <row r="159" spans="1:9" ht="36.6" customHeight="1">
      <c r="A159" s="70" t="s">
        <v>522</v>
      </c>
      <c r="B159" s="53" t="s">
        <v>269</v>
      </c>
      <c r="C159" s="90" t="s">
        <v>743</v>
      </c>
      <c r="D159" s="58" t="s">
        <v>643</v>
      </c>
      <c r="E159" s="66" t="s">
        <v>111</v>
      </c>
      <c r="F159" s="61">
        <v>250</v>
      </c>
      <c r="G159" s="45">
        <v>44927</v>
      </c>
      <c r="H159" s="45">
        <v>45291</v>
      </c>
      <c r="I159" s="44">
        <v>250</v>
      </c>
    </row>
    <row r="160" spans="1:9" ht="36.6" customHeight="1">
      <c r="A160" s="70" t="s">
        <v>523</v>
      </c>
      <c r="B160" s="53" t="s">
        <v>270</v>
      </c>
      <c r="C160" s="90" t="s">
        <v>743</v>
      </c>
      <c r="D160" s="58" t="s">
        <v>643</v>
      </c>
      <c r="E160" s="66" t="s">
        <v>111</v>
      </c>
      <c r="F160" s="61">
        <v>850</v>
      </c>
      <c r="G160" s="45">
        <v>44927</v>
      </c>
      <c r="H160" s="45">
        <v>45291</v>
      </c>
      <c r="I160" s="44">
        <v>850</v>
      </c>
    </row>
    <row r="161" spans="1:9" ht="36.6" customHeight="1">
      <c r="A161" s="70" t="s">
        <v>524</v>
      </c>
      <c r="B161" s="53" t="s">
        <v>271</v>
      </c>
      <c r="C161" s="89" t="s">
        <v>743</v>
      </c>
      <c r="D161" s="58" t="s">
        <v>643</v>
      </c>
      <c r="E161" s="66" t="s">
        <v>111</v>
      </c>
      <c r="F161" s="61">
        <v>850</v>
      </c>
      <c r="G161" s="45">
        <v>44927</v>
      </c>
      <c r="H161" s="45">
        <v>45291</v>
      </c>
      <c r="I161" s="44">
        <v>850</v>
      </c>
    </row>
    <row r="162" spans="1:9" ht="36.6" customHeight="1">
      <c r="A162" s="70" t="s">
        <v>525</v>
      </c>
      <c r="B162" s="53" t="s">
        <v>272</v>
      </c>
      <c r="C162" s="90" t="s">
        <v>743</v>
      </c>
      <c r="D162" s="58" t="s">
        <v>643</v>
      </c>
      <c r="E162" s="66" t="s">
        <v>111</v>
      </c>
      <c r="F162" s="61">
        <v>1050</v>
      </c>
      <c r="G162" s="45">
        <v>44927</v>
      </c>
      <c r="H162" s="45">
        <v>45291</v>
      </c>
      <c r="I162" s="44">
        <v>1050</v>
      </c>
    </row>
    <row r="163" spans="1:9" ht="36.6" customHeight="1">
      <c r="A163" s="70" t="s">
        <v>526</v>
      </c>
      <c r="B163" s="53" t="s">
        <v>273</v>
      </c>
      <c r="C163" s="66" t="s">
        <v>781</v>
      </c>
      <c r="D163" s="58" t="s">
        <v>780</v>
      </c>
      <c r="E163" s="66" t="s">
        <v>111</v>
      </c>
      <c r="F163" s="61">
        <v>500</v>
      </c>
      <c r="G163" s="45">
        <v>44927</v>
      </c>
      <c r="H163" s="45">
        <v>45291</v>
      </c>
      <c r="I163" s="44">
        <v>0</v>
      </c>
    </row>
    <row r="164" spans="1:9" ht="36.6" customHeight="1">
      <c r="A164" s="70" t="s">
        <v>527</v>
      </c>
      <c r="B164" s="53" t="s">
        <v>274</v>
      </c>
      <c r="C164" s="66" t="s">
        <v>16</v>
      </c>
      <c r="D164" s="75" t="s">
        <v>715</v>
      </c>
      <c r="E164" s="66" t="s">
        <v>111</v>
      </c>
      <c r="F164" s="61">
        <v>10112</v>
      </c>
      <c r="G164" s="45">
        <v>44927</v>
      </c>
      <c r="H164" s="45">
        <v>45291</v>
      </c>
      <c r="I164" s="44">
        <v>0</v>
      </c>
    </row>
    <row r="165" spans="1:9" ht="36.6" customHeight="1">
      <c r="A165" s="70" t="s">
        <v>528</v>
      </c>
      <c r="B165" s="53" t="s">
        <v>275</v>
      </c>
      <c r="C165" s="66" t="s">
        <v>782</v>
      </c>
      <c r="D165" s="58" t="s">
        <v>783</v>
      </c>
      <c r="E165" s="66" t="s">
        <v>111</v>
      </c>
      <c r="F165" s="61">
        <v>170</v>
      </c>
      <c r="G165" s="45">
        <v>44927</v>
      </c>
      <c r="H165" s="45">
        <v>45291</v>
      </c>
      <c r="I165" s="44">
        <v>170</v>
      </c>
    </row>
    <row r="166" spans="1:9" ht="36.6" customHeight="1">
      <c r="A166" s="70" t="s">
        <v>529</v>
      </c>
      <c r="B166" s="53" t="s">
        <v>276</v>
      </c>
      <c r="C166" s="67" t="s">
        <v>117</v>
      </c>
      <c r="D166" s="58" t="s">
        <v>701</v>
      </c>
      <c r="E166" s="66" t="s">
        <v>111</v>
      </c>
      <c r="F166" s="61">
        <v>10000</v>
      </c>
      <c r="G166" s="45">
        <v>45200</v>
      </c>
      <c r="H166" s="45">
        <v>45322</v>
      </c>
      <c r="I166" s="44">
        <v>450.16</v>
      </c>
    </row>
    <row r="167" spans="1:9" ht="36.6" customHeight="1">
      <c r="A167" s="70" t="s">
        <v>530</v>
      </c>
      <c r="B167" s="53" t="s">
        <v>277</v>
      </c>
      <c r="C167" s="21">
        <v>9024820152</v>
      </c>
      <c r="D167" s="57" t="s">
        <v>648</v>
      </c>
      <c r="E167" s="66" t="s">
        <v>111</v>
      </c>
      <c r="F167" s="61">
        <v>75.64</v>
      </c>
      <c r="G167" s="45">
        <v>44927</v>
      </c>
      <c r="H167" s="45">
        <v>45291</v>
      </c>
      <c r="I167" s="44">
        <v>75.64</v>
      </c>
    </row>
    <row r="168" spans="1:9" ht="36.6" customHeight="1">
      <c r="A168" s="70" t="s">
        <v>531</v>
      </c>
      <c r="B168" s="53" t="s">
        <v>278</v>
      </c>
      <c r="C168" s="85" t="s">
        <v>735</v>
      </c>
      <c r="D168" s="58" t="s">
        <v>734</v>
      </c>
      <c r="E168" s="66" t="s">
        <v>111</v>
      </c>
      <c r="F168" s="61">
        <f>50*6</f>
        <v>300</v>
      </c>
      <c r="G168" s="45">
        <v>44927</v>
      </c>
      <c r="H168" s="45">
        <v>45291</v>
      </c>
      <c r="I168" s="44">
        <v>300</v>
      </c>
    </row>
    <row r="169" spans="1:9" ht="36.6" customHeight="1">
      <c r="A169" s="70" t="s">
        <v>532</v>
      </c>
      <c r="B169" s="53" t="s">
        <v>279</v>
      </c>
      <c r="C169" s="85">
        <v>13187000156</v>
      </c>
      <c r="D169" s="57" t="s">
        <v>784</v>
      </c>
      <c r="E169" s="66" t="s">
        <v>111</v>
      </c>
      <c r="F169" s="61">
        <f>17130.6+75+137.04</f>
        <v>17342.64</v>
      </c>
      <c r="G169" s="99">
        <v>45261</v>
      </c>
      <c r="H169" s="99">
        <v>47087</v>
      </c>
      <c r="I169" s="44">
        <v>301.88</v>
      </c>
    </row>
    <row r="170" spans="1:9" ht="36.6" customHeight="1">
      <c r="A170" s="70" t="s">
        <v>533</v>
      </c>
      <c r="B170" s="53" t="s">
        <v>280</v>
      </c>
      <c r="C170" s="21" t="s">
        <v>13</v>
      </c>
      <c r="D170" s="57" t="s">
        <v>14</v>
      </c>
      <c r="E170" s="66" t="s">
        <v>111</v>
      </c>
      <c r="F170" s="61">
        <v>593.12</v>
      </c>
      <c r="G170" s="45">
        <v>44927</v>
      </c>
      <c r="H170" s="45">
        <v>45291</v>
      </c>
      <c r="I170" s="44">
        <v>593.12</v>
      </c>
    </row>
    <row r="171" spans="1:9" ht="36.6" customHeight="1">
      <c r="A171" s="70" t="s">
        <v>534</v>
      </c>
      <c r="B171" s="56" t="s">
        <v>281</v>
      </c>
      <c r="C171" s="21" t="s">
        <v>674</v>
      </c>
      <c r="D171" s="57" t="s">
        <v>675</v>
      </c>
      <c r="E171" s="66" t="s">
        <v>111</v>
      </c>
      <c r="F171" s="61">
        <v>1660</v>
      </c>
      <c r="G171" s="45">
        <v>45292</v>
      </c>
      <c r="H171" s="45">
        <v>45657</v>
      </c>
      <c r="I171" s="44">
        <v>1660</v>
      </c>
    </row>
    <row r="172" spans="1:9" ht="36.6" customHeight="1">
      <c r="A172" s="70" t="s">
        <v>535</v>
      </c>
      <c r="B172" s="54" t="s">
        <v>282</v>
      </c>
      <c r="C172" s="85">
        <v>10860990158</v>
      </c>
      <c r="D172" s="58" t="s">
        <v>750</v>
      </c>
      <c r="E172" s="66" t="s">
        <v>111</v>
      </c>
      <c r="F172" s="62">
        <v>1095.2</v>
      </c>
      <c r="G172" s="45">
        <v>44927</v>
      </c>
      <c r="H172" s="45">
        <v>45291</v>
      </c>
      <c r="I172" s="44">
        <v>1095.2</v>
      </c>
    </row>
    <row r="173" spans="1:9" ht="36.6" customHeight="1">
      <c r="A173" s="70" t="s">
        <v>536</v>
      </c>
      <c r="B173" s="54" t="s">
        <v>283</v>
      </c>
      <c r="C173" s="21">
        <v>90016220155</v>
      </c>
      <c r="D173" s="58" t="s">
        <v>738</v>
      </c>
      <c r="E173" s="66" t="s">
        <v>111</v>
      </c>
      <c r="F173" s="61">
        <f>508.96+126.48</f>
        <v>635.43999999999994</v>
      </c>
      <c r="G173" s="45">
        <v>44927</v>
      </c>
      <c r="H173" s="45">
        <v>45291</v>
      </c>
      <c r="I173" s="44">
        <v>635.44000000000005</v>
      </c>
    </row>
    <row r="174" spans="1:9" ht="36.6" customHeight="1">
      <c r="A174" s="70" t="s">
        <v>537</v>
      </c>
      <c r="B174" s="53" t="s">
        <v>284</v>
      </c>
      <c r="C174" s="21" t="s">
        <v>35</v>
      </c>
      <c r="D174" s="58" t="s">
        <v>707</v>
      </c>
      <c r="E174" s="66" t="s">
        <v>111</v>
      </c>
      <c r="F174" s="61">
        <v>10000</v>
      </c>
      <c r="G174" s="45">
        <v>44927</v>
      </c>
      <c r="H174" s="45">
        <v>45291</v>
      </c>
      <c r="I174" s="44">
        <v>993.75</v>
      </c>
    </row>
    <row r="175" spans="1:9" ht="36.6" customHeight="1">
      <c r="A175" s="70" t="s">
        <v>538</v>
      </c>
      <c r="B175" s="53" t="s">
        <v>285</v>
      </c>
      <c r="C175" s="21" t="s">
        <v>53</v>
      </c>
      <c r="D175" s="58" t="s">
        <v>726</v>
      </c>
      <c r="E175" s="66" t="s">
        <v>111</v>
      </c>
      <c r="F175" s="63">
        <v>30000</v>
      </c>
      <c r="G175" s="45">
        <v>44927</v>
      </c>
      <c r="H175" s="45">
        <v>45291</v>
      </c>
      <c r="I175" s="44">
        <v>9190.31</v>
      </c>
    </row>
    <row r="176" spans="1:9" ht="36.6" customHeight="1">
      <c r="A176" s="72" t="s">
        <v>539</v>
      </c>
      <c r="B176" s="53" t="s">
        <v>286</v>
      </c>
      <c r="C176" s="21">
        <v>9467580966</v>
      </c>
      <c r="D176" s="60" t="s">
        <v>688</v>
      </c>
      <c r="E176" s="66" t="s">
        <v>111</v>
      </c>
      <c r="F176" s="62">
        <v>5000</v>
      </c>
      <c r="G176" s="45">
        <v>44927</v>
      </c>
      <c r="H176" s="45">
        <v>45291</v>
      </c>
      <c r="I176" s="44">
        <v>2878</v>
      </c>
    </row>
    <row r="177" spans="1:9" ht="36.6" customHeight="1">
      <c r="A177" s="70" t="s">
        <v>540</v>
      </c>
      <c r="B177" s="53" t="s">
        <v>287</v>
      </c>
      <c r="C177" s="66" t="s">
        <v>16</v>
      </c>
      <c r="D177" s="75" t="s">
        <v>715</v>
      </c>
      <c r="E177" s="66" t="s">
        <v>111</v>
      </c>
      <c r="F177" s="62">
        <v>2230</v>
      </c>
      <c r="G177" s="45">
        <v>44927</v>
      </c>
      <c r="H177" s="45">
        <v>45291</v>
      </c>
      <c r="I177" s="44">
        <v>0</v>
      </c>
    </row>
    <row r="178" spans="1:9" ht="36.6" customHeight="1">
      <c r="A178" s="70" t="s">
        <v>541</v>
      </c>
      <c r="B178" s="53" t="s">
        <v>288</v>
      </c>
      <c r="C178" s="21">
        <v>12733270156</v>
      </c>
      <c r="D178" s="57" t="s">
        <v>785</v>
      </c>
      <c r="E178" s="66" t="s">
        <v>111</v>
      </c>
      <c r="F178" s="62">
        <v>378</v>
      </c>
      <c r="G178" s="45">
        <v>45292</v>
      </c>
      <c r="H178" s="45">
        <v>45657</v>
      </c>
      <c r="I178" s="44"/>
    </row>
    <row r="179" spans="1:9" ht="36.6" customHeight="1">
      <c r="A179" s="70" t="s">
        <v>542</v>
      </c>
      <c r="B179" s="53" t="s">
        <v>289</v>
      </c>
      <c r="C179" s="66">
        <v>11962560154</v>
      </c>
      <c r="D179" s="58" t="s">
        <v>757</v>
      </c>
      <c r="E179" s="66" t="s">
        <v>111</v>
      </c>
      <c r="F179" s="62">
        <v>860</v>
      </c>
      <c r="G179" s="45">
        <v>45292</v>
      </c>
      <c r="H179" s="45">
        <v>45657</v>
      </c>
      <c r="I179" s="44"/>
    </row>
    <row r="180" spans="1:9" ht="36.6" customHeight="1">
      <c r="A180" s="70" t="s">
        <v>543</v>
      </c>
      <c r="B180" s="53" t="s">
        <v>106</v>
      </c>
      <c r="C180" s="85" t="s">
        <v>735</v>
      </c>
      <c r="D180" s="58" t="s">
        <v>734</v>
      </c>
      <c r="E180" s="66" t="s">
        <v>111</v>
      </c>
      <c r="F180" s="62">
        <v>1080</v>
      </c>
      <c r="G180" s="45">
        <v>45292</v>
      </c>
      <c r="H180" s="45">
        <v>45657</v>
      </c>
      <c r="I180" s="44"/>
    </row>
    <row r="181" spans="1:9" ht="36.6" customHeight="1">
      <c r="A181" s="70" t="s">
        <v>544</v>
      </c>
      <c r="B181" s="53" t="s">
        <v>290</v>
      </c>
      <c r="C181" s="66" t="s">
        <v>756</v>
      </c>
      <c r="D181" s="58" t="s">
        <v>755</v>
      </c>
      <c r="E181" s="66" t="s">
        <v>111</v>
      </c>
      <c r="F181" s="65">
        <v>13344</v>
      </c>
      <c r="G181" s="45">
        <v>45292</v>
      </c>
      <c r="H181" s="45">
        <v>45657</v>
      </c>
      <c r="I181" s="44"/>
    </row>
    <row r="182" spans="1:9" ht="36.6" customHeight="1">
      <c r="A182" s="70" t="s">
        <v>545</v>
      </c>
      <c r="B182" s="53" t="s">
        <v>186</v>
      </c>
      <c r="C182" s="21" t="s">
        <v>669</v>
      </c>
      <c r="D182" s="60" t="s">
        <v>692</v>
      </c>
      <c r="E182" s="66" t="s">
        <v>111</v>
      </c>
      <c r="F182" s="62">
        <f>3800.51+76.01</f>
        <v>3876.5200000000004</v>
      </c>
      <c r="G182" s="45">
        <v>45292</v>
      </c>
      <c r="H182" s="45">
        <v>45657</v>
      </c>
      <c r="I182" s="44"/>
    </row>
    <row r="183" spans="1:9" ht="36.6" customHeight="1">
      <c r="A183" s="70" t="s">
        <v>546</v>
      </c>
      <c r="B183" s="54" t="s">
        <v>22</v>
      </c>
      <c r="C183" s="21" t="s">
        <v>786</v>
      </c>
      <c r="D183" s="60" t="s">
        <v>787</v>
      </c>
      <c r="E183" s="66" t="s">
        <v>111</v>
      </c>
      <c r="F183" s="62">
        <v>229.48</v>
      </c>
      <c r="G183" s="45">
        <v>44927</v>
      </c>
      <c r="H183" s="45">
        <v>45291</v>
      </c>
      <c r="I183" s="44">
        <v>229.48</v>
      </c>
    </row>
    <row r="184" spans="1:9" ht="36.6" customHeight="1">
      <c r="A184" s="70" t="s">
        <v>547</v>
      </c>
      <c r="B184" s="53" t="s">
        <v>291</v>
      </c>
      <c r="C184" s="21">
        <v>12251430158</v>
      </c>
      <c r="D184" s="58" t="s">
        <v>788</v>
      </c>
      <c r="E184" s="66" t="s">
        <v>111</v>
      </c>
      <c r="F184" s="62">
        <v>120</v>
      </c>
      <c r="G184" s="45">
        <v>45292</v>
      </c>
      <c r="H184" s="45">
        <v>45657</v>
      </c>
      <c r="I184" s="44"/>
    </row>
    <row r="185" spans="1:9" ht="36.6" customHeight="1">
      <c r="A185" s="70" t="s">
        <v>548</v>
      </c>
      <c r="B185" s="53" t="s">
        <v>292</v>
      </c>
      <c r="C185" s="89" t="s">
        <v>24</v>
      </c>
      <c r="D185" s="58" t="s">
        <v>746</v>
      </c>
      <c r="E185" s="66" t="s">
        <v>111</v>
      </c>
      <c r="F185" s="84">
        <v>225</v>
      </c>
      <c r="G185" s="45">
        <v>44927</v>
      </c>
      <c r="H185" s="45">
        <v>45291</v>
      </c>
      <c r="I185" s="44">
        <v>0</v>
      </c>
    </row>
    <row r="186" spans="1:9" ht="36.6" customHeight="1">
      <c r="A186" s="70" t="s">
        <v>549</v>
      </c>
      <c r="B186" s="53" t="s">
        <v>293</v>
      </c>
      <c r="C186" s="66" t="s">
        <v>112</v>
      </c>
      <c r="D186" s="58" t="s">
        <v>760</v>
      </c>
      <c r="E186" s="66" t="s">
        <v>111</v>
      </c>
      <c r="F186" s="62">
        <v>6000</v>
      </c>
      <c r="G186" s="45">
        <v>45292</v>
      </c>
      <c r="H186" s="45">
        <v>45657</v>
      </c>
      <c r="I186" s="44">
        <v>6000</v>
      </c>
    </row>
    <row r="187" spans="1:9" ht="36.6" customHeight="1">
      <c r="A187" s="70" t="s">
        <v>550</v>
      </c>
      <c r="B187" s="54" t="s">
        <v>294</v>
      </c>
      <c r="C187" s="66" t="s">
        <v>116</v>
      </c>
      <c r="D187" s="58" t="s">
        <v>115</v>
      </c>
      <c r="E187" s="66" t="s">
        <v>111</v>
      </c>
      <c r="F187" s="62">
        <v>4500</v>
      </c>
      <c r="G187" s="45">
        <v>45292</v>
      </c>
      <c r="H187" s="45">
        <v>45657</v>
      </c>
      <c r="I187" s="44"/>
    </row>
    <row r="188" spans="1:9" ht="36.6" customHeight="1">
      <c r="A188" s="74" t="s">
        <v>551</v>
      </c>
      <c r="B188" s="53" t="s">
        <v>295</v>
      </c>
      <c r="C188" s="66" t="s">
        <v>69</v>
      </c>
      <c r="D188" s="58" t="s">
        <v>779</v>
      </c>
      <c r="E188" s="66" t="s">
        <v>111</v>
      </c>
      <c r="F188" s="62">
        <v>1685</v>
      </c>
      <c r="G188" s="45">
        <v>45292</v>
      </c>
      <c r="H188" s="45">
        <v>45657</v>
      </c>
      <c r="I188" s="44"/>
    </row>
    <row r="189" spans="1:9" ht="36.6" customHeight="1">
      <c r="A189" s="74" t="s">
        <v>552</v>
      </c>
      <c r="B189" s="54" t="s">
        <v>296</v>
      </c>
      <c r="C189" s="21" t="s">
        <v>674</v>
      </c>
      <c r="D189" s="58" t="s">
        <v>675</v>
      </c>
      <c r="E189" s="66" t="s">
        <v>111</v>
      </c>
      <c r="F189" s="62">
        <v>610</v>
      </c>
      <c r="G189" s="45">
        <v>44927</v>
      </c>
      <c r="H189" s="45">
        <v>45291</v>
      </c>
      <c r="I189" s="44">
        <v>610</v>
      </c>
    </row>
    <row r="190" spans="1:9" ht="36.6" customHeight="1">
      <c r="A190" s="74" t="s">
        <v>553</v>
      </c>
      <c r="B190" s="53" t="s">
        <v>297</v>
      </c>
      <c r="C190" s="21" t="s">
        <v>674</v>
      </c>
      <c r="D190" s="58" t="s">
        <v>675</v>
      </c>
      <c r="E190" s="66" t="s">
        <v>111</v>
      </c>
      <c r="F190" s="62">
        <v>1890</v>
      </c>
      <c r="G190" s="45">
        <v>44927</v>
      </c>
      <c r="H190" s="45">
        <v>45291</v>
      </c>
      <c r="I190" s="44">
        <v>0</v>
      </c>
    </row>
    <row r="191" spans="1:9" ht="36.6" customHeight="1">
      <c r="A191" s="74" t="s">
        <v>554</v>
      </c>
      <c r="B191" s="53" t="s">
        <v>298</v>
      </c>
      <c r="C191" s="21" t="s">
        <v>674</v>
      </c>
      <c r="D191" s="58" t="s">
        <v>677</v>
      </c>
      <c r="E191" s="66" t="s">
        <v>111</v>
      </c>
      <c r="F191" s="62">
        <v>2170</v>
      </c>
      <c r="G191" s="45">
        <v>44927</v>
      </c>
      <c r="H191" s="45">
        <v>45291</v>
      </c>
      <c r="I191" s="44">
        <v>0</v>
      </c>
    </row>
    <row r="192" spans="1:9" ht="36.6" customHeight="1">
      <c r="A192" s="70" t="s">
        <v>555</v>
      </c>
      <c r="B192" s="53" t="s">
        <v>299</v>
      </c>
      <c r="C192" s="66" t="s">
        <v>16</v>
      </c>
      <c r="D192" s="75" t="s">
        <v>715</v>
      </c>
      <c r="E192" s="66" t="s">
        <v>111</v>
      </c>
      <c r="F192" s="61">
        <v>18870.189999999999</v>
      </c>
      <c r="G192" s="45">
        <v>45292</v>
      </c>
      <c r="H192" s="45">
        <v>45657</v>
      </c>
      <c r="I192" s="44">
        <v>0</v>
      </c>
    </row>
    <row r="193" spans="1:9" ht="36.6" customHeight="1">
      <c r="A193" s="74" t="s">
        <v>556</v>
      </c>
      <c r="B193" s="53" t="s">
        <v>300</v>
      </c>
      <c r="C193" s="66" t="s">
        <v>23</v>
      </c>
      <c r="D193" s="58" t="s">
        <v>71</v>
      </c>
      <c r="E193" s="66" t="s">
        <v>111</v>
      </c>
      <c r="F193" s="61">
        <v>172.7</v>
      </c>
      <c r="G193" s="45">
        <v>44927</v>
      </c>
      <c r="H193" s="45">
        <v>45291</v>
      </c>
      <c r="I193" s="44">
        <v>0</v>
      </c>
    </row>
    <row r="194" spans="1:9" ht="36.6" customHeight="1">
      <c r="A194" s="70" t="s">
        <v>557</v>
      </c>
      <c r="B194" s="54" t="s">
        <v>301</v>
      </c>
      <c r="C194" s="66" t="s">
        <v>23</v>
      </c>
      <c r="D194" s="58" t="s">
        <v>71</v>
      </c>
      <c r="E194" s="66" t="s">
        <v>111</v>
      </c>
      <c r="F194" s="61">
        <v>170</v>
      </c>
      <c r="G194" s="45">
        <v>45292</v>
      </c>
      <c r="H194" s="45">
        <v>45657</v>
      </c>
      <c r="I194" s="44"/>
    </row>
    <row r="195" spans="1:9" ht="36.6" customHeight="1">
      <c r="A195" s="70" t="s">
        <v>558</v>
      </c>
      <c r="B195" s="53" t="s">
        <v>302</v>
      </c>
      <c r="C195" s="89" t="s">
        <v>24</v>
      </c>
      <c r="D195" s="58" t="s">
        <v>746</v>
      </c>
      <c r="E195" s="66" t="s">
        <v>111</v>
      </c>
      <c r="F195" s="62">
        <v>1020</v>
      </c>
      <c r="G195" s="45">
        <v>45292</v>
      </c>
      <c r="H195" s="45">
        <v>45657</v>
      </c>
      <c r="I195" s="44"/>
    </row>
    <row r="196" spans="1:9" ht="36.6" customHeight="1">
      <c r="A196" s="74" t="s">
        <v>559</v>
      </c>
      <c r="B196" s="53" t="s">
        <v>105</v>
      </c>
      <c r="C196" s="85" t="s">
        <v>15</v>
      </c>
      <c r="D196" s="58" t="s">
        <v>702</v>
      </c>
      <c r="E196" s="66" t="s">
        <v>111</v>
      </c>
      <c r="F196" s="61">
        <v>1200</v>
      </c>
      <c r="G196" s="45">
        <v>45292</v>
      </c>
      <c r="H196" s="45">
        <v>45657</v>
      </c>
      <c r="I196" s="44">
        <v>0</v>
      </c>
    </row>
    <row r="197" spans="1:9" ht="36.6" customHeight="1">
      <c r="A197" s="74" t="s">
        <v>560</v>
      </c>
      <c r="B197" s="53" t="s">
        <v>303</v>
      </c>
      <c r="C197" s="85" t="s">
        <v>789</v>
      </c>
      <c r="D197" s="58" t="s">
        <v>790</v>
      </c>
      <c r="E197" s="66" t="s">
        <v>111</v>
      </c>
      <c r="F197" s="61">
        <v>25000</v>
      </c>
      <c r="G197" s="45">
        <v>45292</v>
      </c>
      <c r="H197" s="45">
        <v>45657</v>
      </c>
      <c r="I197" s="44"/>
    </row>
    <row r="198" spans="1:9" ht="36.6" customHeight="1">
      <c r="A198" s="74" t="s">
        <v>561</v>
      </c>
      <c r="B198" s="53" t="s">
        <v>304</v>
      </c>
      <c r="C198" s="21" t="s">
        <v>668</v>
      </c>
      <c r="D198" s="60" t="s">
        <v>730</v>
      </c>
      <c r="E198" s="66" t="s">
        <v>111</v>
      </c>
      <c r="F198" s="62">
        <v>3000</v>
      </c>
      <c r="G198" s="45">
        <v>45292</v>
      </c>
      <c r="H198" s="45">
        <v>45657</v>
      </c>
      <c r="I198" s="44"/>
    </row>
    <row r="199" spans="1:9" ht="36.6" customHeight="1">
      <c r="A199" s="74" t="s">
        <v>562</v>
      </c>
      <c r="B199" s="53" t="s">
        <v>305</v>
      </c>
      <c r="C199" s="21" t="s">
        <v>791</v>
      </c>
      <c r="D199" s="75" t="s">
        <v>792</v>
      </c>
      <c r="E199" s="66" t="s">
        <v>111</v>
      </c>
      <c r="F199" s="61">
        <v>2500</v>
      </c>
      <c r="G199" s="45">
        <v>45292</v>
      </c>
      <c r="H199" s="45">
        <v>46022</v>
      </c>
      <c r="I199" s="44"/>
    </row>
    <row r="200" spans="1:9" ht="36.6" customHeight="1">
      <c r="A200" s="74" t="s">
        <v>563</v>
      </c>
      <c r="B200" s="53" t="s">
        <v>306</v>
      </c>
      <c r="C200" s="21" t="s">
        <v>794</v>
      </c>
      <c r="D200" s="75" t="s">
        <v>793</v>
      </c>
      <c r="E200" s="66" t="s">
        <v>111</v>
      </c>
      <c r="F200" s="62">
        <v>3600</v>
      </c>
      <c r="G200" s="45">
        <v>45292</v>
      </c>
      <c r="H200" s="45">
        <v>46022</v>
      </c>
      <c r="I200" s="44"/>
    </row>
    <row r="201" spans="1:9" ht="36.6" customHeight="1">
      <c r="A201" s="74" t="s">
        <v>564</v>
      </c>
      <c r="B201" s="53" t="s">
        <v>307</v>
      </c>
      <c r="C201" s="66" t="s">
        <v>16</v>
      </c>
      <c r="D201" s="75" t="s">
        <v>715</v>
      </c>
      <c r="E201" s="66" t="s">
        <v>111</v>
      </c>
      <c r="F201" s="61">
        <v>3063.5</v>
      </c>
      <c r="G201" s="45">
        <v>45292</v>
      </c>
      <c r="H201" s="45">
        <v>45657</v>
      </c>
      <c r="I201" s="44"/>
    </row>
    <row r="202" spans="1:9" ht="36.6" customHeight="1">
      <c r="A202" s="94" t="s">
        <v>565</v>
      </c>
      <c r="B202" s="53" t="s">
        <v>308</v>
      </c>
      <c r="C202" s="21">
        <v>9467580966</v>
      </c>
      <c r="D202" s="60" t="s">
        <v>688</v>
      </c>
      <c r="E202" s="66" t="s">
        <v>111</v>
      </c>
      <c r="F202" s="61">
        <v>3000</v>
      </c>
      <c r="G202" s="45">
        <v>45292</v>
      </c>
      <c r="H202" s="45">
        <v>45657</v>
      </c>
      <c r="I202" s="44"/>
    </row>
    <row r="203" spans="1:9" ht="36.6" customHeight="1">
      <c r="A203" s="74" t="s">
        <v>566</v>
      </c>
      <c r="B203" s="53" t="s">
        <v>309</v>
      </c>
      <c r="C203" s="21" t="s">
        <v>655</v>
      </c>
      <c r="D203" s="53" t="s">
        <v>709</v>
      </c>
      <c r="E203" s="66" t="s">
        <v>111</v>
      </c>
      <c r="F203" s="61">
        <v>695</v>
      </c>
      <c r="G203" s="45">
        <v>44927</v>
      </c>
      <c r="H203" s="45">
        <v>45291</v>
      </c>
      <c r="I203" s="44"/>
    </row>
    <row r="204" spans="1:9" ht="36.6" customHeight="1">
      <c r="A204" s="74" t="s">
        <v>567</v>
      </c>
      <c r="B204" s="53" t="s">
        <v>310</v>
      </c>
      <c r="C204" s="21" t="s">
        <v>799</v>
      </c>
      <c r="D204" s="75" t="s">
        <v>649</v>
      </c>
      <c r="E204" s="66" t="s">
        <v>111</v>
      </c>
      <c r="F204" s="61">
        <v>9900</v>
      </c>
      <c r="G204" s="45">
        <v>45292</v>
      </c>
      <c r="H204" s="45">
        <v>46387</v>
      </c>
      <c r="I204" s="44"/>
    </row>
    <row r="205" spans="1:9" ht="36.6" customHeight="1">
      <c r="A205" s="95" t="s">
        <v>568</v>
      </c>
      <c r="B205" s="53" t="s">
        <v>311</v>
      </c>
      <c r="C205" s="21" t="s">
        <v>806</v>
      </c>
      <c r="D205" s="57" t="s">
        <v>807</v>
      </c>
      <c r="E205" s="66" t="s">
        <v>111</v>
      </c>
      <c r="F205" s="61">
        <f>(2751+3300.5+850+482)*2</f>
        <v>14767</v>
      </c>
      <c r="G205" s="45">
        <v>45292</v>
      </c>
      <c r="H205" s="45">
        <v>45657</v>
      </c>
      <c r="I205" s="44"/>
    </row>
    <row r="206" spans="1:9" ht="36.6" customHeight="1">
      <c r="A206" s="70" t="s">
        <v>569</v>
      </c>
      <c r="B206" s="53" t="s">
        <v>312</v>
      </c>
      <c r="C206" s="66" t="s">
        <v>650</v>
      </c>
      <c r="D206" s="57" t="s">
        <v>107</v>
      </c>
      <c r="E206" s="66" t="s">
        <v>111</v>
      </c>
      <c r="F206" s="93">
        <v>6373.64</v>
      </c>
      <c r="G206" s="45">
        <v>45292</v>
      </c>
      <c r="H206" s="45">
        <v>45657</v>
      </c>
      <c r="I206" s="44">
        <v>7383.31</v>
      </c>
    </row>
    <row r="207" spans="1:9" ht="36.6" customHeight="1">
      <c r="A207" s="70" t="s">
        <v>570</v>
      </c>
      <c r="B207" s="53" t="s">
        <v>313</v>
      </c>
      <c r="C207" s="66" t="s">
        <v>25</v>
      </c>
      <c r="D207" s="58" t="s">
        <v>634</v>
      </c>
      <c r="E207" s="66" t="s">
        <v>111</v>
      </c>
      <c r="F207" s="82">
        <v>2236.5</v>
      </c>
      <c r="G207" s="45">
        <v>45292</v>
      </c>
      <c r="H207" s="45">
        <v>45657</v>
      </c>
      <c r="I207" s="48">
        <v>2236.5</v>
      </c>
    </row>
    <row r="208" spans="1:9" ht="36.6" customHeight="1">
      <c r="A208" s="70" t="s">
        <v>571</v>
      </c>
      <c r="B208" s="53" t="s">
        <v>314</v>
      </c>
      <c r="C208" s="21" t="s">
        <v>42</v>
      </c>
      <c r="D208" s="58" t="s">
        <v>79</v>
      </c>
      <c r="E208" s="66" t="s">
        <v>111</v>
      </c>
      <c r="F208" s="65">
        <f>(6287.07*4)+(462*4)</f>
        <v>26996.28</v>
      </c>
      <c r="G208" s="45">
        <v>45292</v>
      </c>
      <c r="H208" s="45">
        <v>45657</v>
      </c>
      <c r="I208" s="44"/>
    </row>
    <row r="209" spans="1:9" ht="36.6" customHeight="1">
      <c r="A209" s="70" t="s">
        <v>572</v>
      </c>
      <c r="B209" s="53" t="s">
        <v>315</v>
      </c>
      <c r="C209" s="21" t="s">
        <v>43</v>
      </c>
      <c r="D209" s="58" t="s">
        <v>696</v>
      </c>
      <c r="E209" s="66" t="s">
        <v>111</v>
      </c>
      <c r="F209" s="62">
        <v>45000</v>
      </c>
      <c r="G209" s="45">
        <v>45292</v>
      </c>
      <c r="H209" s="45">
        <v>45657</v>
      </c>
      <c r="I209" s="48"/>
    </row>
    <row r="210" spans="1:9" ht="36.6" customHeight="1">
      <c r="A210" s="70" t="s">
        <v>573</v>
      </c>
      <c r="B210" s="53" t="s">
        <v>316</v>
      </c>
      <c r="C210" s="66" t="s">
        <v>651</v>
      </c>
      <c r="D210" s="58" t="s">
        <v>108</v>
      </c>
      <c r="E210" s="66" t="s">
        <v>111</v>
      </c>
      <c r="F210" s="62">
        <v>16911.2</v>
      </c>
      <c r="G210" s="45">
        <v>45292</v>
      </c>
      <c r="H210" s="45">
        <v>45657</v>
      </c>
      <c r="I210" s="48"/>
    </row>
    <row r="211" spans="1:9" ht="36.6" customHeight="1">
      <c r="A211" s="70" t="s">
        <v>574</v>
      </c>
      <c r="B211" s="53" t="s">
        <v>98</v>
      </c>
      <c r="C211" s="21" t="s">
        <v>122</v>
      </c>
      <c r="D211" s="58" t="s">
        <v>121</v>
      </c>
      <c r="E211" s="66" t="s">
        <v>111</v>
      </c>
      <c r="F211" s="65">
        <v>3200</v>
      </c>
      <c r="G211" s="45">
        <v>45292</v>
      </c>
      <c r="H211" s="45">
        <v>45657</v>
      </c>
      <c r="I211" s="48"/>
    </row>
    <row r="212" spans="1:9" ht="36.6" customHeight="1">
      <c r="A212" s="70" t="s">
        <v>575</v>
      </c>
      <c r="B212" s="53" t="s">
        <v>98</v>
      </c>
      <c r="C212" s="96" t="s">
        <v>124</v>
      </c>
      <c r="D212" s="58" t="s">
        <v>123</v>
      </c>
      <c r="E212" s="66" t="s">
        <v>111</v>
      </c>
      <c r="F212" s="65">
        <v>1200</v>
      </c>
      <c r="G212" s="45">
        <v>45292</v>
      </c>
      <c r="H212" s="45">
        <v>45657</v>
      </c>
      <c r="I212" s="48"/>
    </row>
    <row r="213" spans="1:9" ht="36.6" customHeight="1">
      <c r="A213" s="70" t="s">
        <v>576</v>
      </c>
      <c r="B213" s="54" t="s">
        <v>18</v>
      </c>
      <c r="C213" s="33" t="s">
        <v>801</v>
      </c>
      <c r="D213" s="58" t="s">
        <v>800</v>
      </c>
      <c r="E213" s="66" t="s">
        <v>111</v>
      </c>
      <c r="F213" s="65">
        <v>1500</v>
      </c>
      <c r="G213" s="45">
        <v>45292</v>
      </c>
      <c r="H213" s="45">
        <v>45657</v>
      </c>
      <c r="I213" s="48"/>
    </row>
    <row r="214" spans="1:9" ht="36.6" customHeight="1">
      <c r="A214" s="70" t="s">
        <v>577</v>
      </c>
      <c r="B214" s="53" t="s">
        <v>797</v>
      </c>
      <c r="C214" s="33" t="s">
        <v>802</v>
      </c>
      <c r="D214" s="58" t="s">
        <v>803</v>
      </c>
      <c r="E214" s="66" t="s">
        <v>111</v>
      </c>
      <c r="F214" s="62">
        <v>6500</v>
      </c>
      <c r="G214" s="45">
        <v>45292</v>
      </c>
      <c r="H214" s="45">
        <v>45657</v>
      </c>
      <c r="I214" s="48"/>
    </row>
    <row r="215" spans="1:9" ht="36.6" customHeight="1">
      <c r="A215" s="70" t="s">
        <v>578</v>
      </c>
      <c r="B215" s="53" t="s">
        <v>99</v>
      </c>
      <c r="C215" s="21" t="s">
        <v>652</v>
      </c>
      <c r="D215" s="58" t="s">
        <v>698</v>
      </c>
      <c r="E215" s="66" t="s">
        <v>111</v>
      </c>
      <c r="F215" s="65">
        <v>248</v>
      </c>
      <c r="G215" s="45">
        <v>45292</v>
      </c>
      <c r="H215" s="45">
        <v>45657</v>
      </c>
      <c r="I215" s="48"/>
    </row>
    <row r="216" spans="1:9" ht="36.6" customHeight="1">
      <c r="A216" s="70" t="s">
        <v>579</v>
      </c>
      <c r="B216" s="55" t="s">
        <v>317</v>
      </c>
      <c r="C216" s="21" t="s">
        <v>55</v>
      </c>
      <c r="D216" s="58" t="s">
        <v>699</v>
      </c>
      <c r="E216" s="66" t="s">
        <v>111</v>
      </c>
      <c r="F216" s="65">
        <v>1400</v>
      </c>
      <c r="G216" s="45">
        <v>45292</v>
      </c>
      <c r="H216" s="45">
        <v>45657</v>
      </c>
      <c r="I216" s="48"/>
    </row>
    <row r="217" spans="1:9" ht="36.6" customHeight="1">
      <c r="A217" s="70" t="s">
        <v>580</v>
      </c>
      <c r="B217" s="53" t="s">
        <v>318</v>
      </c>
      <c r="C217" s="21" t="s">
        <v>653</v>
      </c>
      <c r="D217" s="58" t="s">
        <v>75</v>
      </c>
      <c r="E217" s="66" t="s">
        <v>111</v>
      </c>
      <c r="F217" s="62">
        <v>25000</v>
      </c>
      <c r="G217" s="45">
        <v>45292</v>
      </c>
      <c r="H217" s="45">
        <v>45657</v>
      </c>
      <c r="I217" s="48"/>
    </row>
    <row r="218" spans="1:9" ht="36.6" customHeight="1">
      <c r="A218" s="70" t="s">
        <v>581</v>
      </c>
      <c r="B218" s="53" t="s">
        <v>319</v>
      </c>
      <c r="C218" s="21" t="s">
        <v>33</v>
      </c>
      <c r="D218" s="79" t="s">
        <v>76</v>
      </c>
      <c r="E218" s="66" t="s">
        <v>111</v>
      </c>
      <c r="F218" s="62">
        <v>25000</v>
      </c>
      <c r="G218" s="45">
        <v>45292</v>
      </c>
      <c r="H218" s="45">
        <v>45657</v>
      </c>
      <c r="I218" s="48"/>
    </row>
    <row r="219" spans="1:9" ht="36.6" customHeight="1">
      <c r="A219" s="70" t="s">
        <v>582</v>
      </c>
      <c r="B219" s="53" t="s">
        <v>320</v>
      </c>
      <c r="C219" s="85" t="s">
        <v>15</v>
      </c>
      <c r="D219" s="58" t="s">
        <v>702</v>
      </c>
      <c r="E219" s="66" t="s">
        <v>111</v>
      </c>
      <c r="F219" s="62">
        <v>5000</v>
      </c>
      <c r="G219" s="45">
        <v>45292</v>
      </c>
      <c r="H219" s="45">
        <v>45657</v>
      </c>
      <c r="I219" s="48"/>
    </row>
    <row r="220" spans="1:9" ht="36.6" customHeight="1">
      <c r="A220" s="70" t="s">
        <v>583</v>
      </c>
      <c r="B220" s="54" t="s">
        <v>321</v>
      </c>
      <c r="C220" s="33" t="s">
        <v>678</v>
      </c>
      <c r="D220" s="60" t="s">
        <v>679</v>
      </c>
      <c r="E220" s="66" t="s">
        <v>111</v>
      </c>
      <c r="F220" s="64">
        <v>1185</v>
      </c>
      <c r="G220" s="49">
        <v>44927</v>
      </c>
      <c r="H220" s="49">
        <v>45291</v>
      </c>
      <c r="I220" s="48"/>
    </row>
    <row r="221" spans="1:9" ht="36.6" customHeight="1">
      <c r="A221" s="70" t="s">
        <v>584</v>
      </c>
      <c r="B221" s="53" t="s">
        <v>322</v>
      </c>
      <c r="C221" s="33" t="s">
        <v>36</v>
      </c>
      <c r="D221" s="58" t="s">
        <v>77</v>
      </c>
      <c r="E221" s="66" t="s">
        <v>111</v>
      </c>
      <c r="F221" s="62">
        <v>2200</v>
      </c>
      <c r="G221" s="45">
        <v>45292</v>
      </c>
      <c r="H221" s="45">
        <v>45657</v>
      </c>
      <c r="I221" s="48"/>
    </row>
    <row r="222" spans="1:9" ht="36.6" customHeight="1">
      <c r="A222" s="70" t="s">
        <v>585</v>
      </c>
      <c r="B222" s="54" t="s">
        <v>323</v>
      </c>
      <c r="C222" s="33" t="s">
        <v>681</v>
      </c>
      <c r="D222" s="81" t="s">
        <v>680</v>
      </c>
      <c r="E222" s="66" t="s">
        <v>111</v>
      </c>
      <c r="F222" s="62">
        <v>1700</v>
      </c>
      <c r="G222" s="45">
        <v>45292</v>
      </c>
      <c r="H222" s="45">
        <v>45657</v>
      </c>
      <c r="I222" s="48"/>
    </row>
    <row r="223" spans="1:9" ht="36.6" customHeight="1">
      <c r="A223" s="70" t="s">
        <v>586</v>
      </c>
      <c r="B223" s="53" t="s">
        <v>324</v>
      </c>
      <c r="C223" s="21" t="s">
        <v>113</v>
      </c>
      <c r="D223" s="58" t="s">
        <v>695</v>
      </c>
      <c r="E223" s="66" t="s">
        <v>111</v>
      </c>
      <c r="F223" s="62">
        <f>770*12</f>
        <v>9240</v>
      </c>
      <c r="G223" s="49">
        <v>45383</v>
      </c>
      <c r="H223" s="49">
        <v>45747</v>
      </c>
      <c r="I223" s="48"/>
    </row>
    <row r="224" spans="1:9" ht="36.6" customHeight="1">
      <c r="A224" s="74" t="s">
        <v>587</v>
      </c>
      <c r="B224" s="53" t="s">
        <v>325</v>
      </c>
      <c r="C224" s="67" t="s">
        <v>117</v>
      </c>
      <c r="D224" s="58" t="s">
        <v>701</v>
      </c>
      <c r="E224" s="66" t="s">
        <v>111</v>
      </c>
      <c r="F224" s="62">
        <v>15000</v>
      </c>
      <c r="G224" s="49">
        <v>45292</v>
      </c>
      <c r="H224" s="49">
        <v>45657</v>
      </c>
      <c r="I224" s="48"/>
    </row>
    <row r="225" spans="1:9" ht="36.6" customHeight="1">
      <c r="A225" s="74" t="s">
        <v>588</v>
      </c>
      <c r="B225" s="54" t="s">
        <v>326</v>
      </c>
      <c r="C225" s="90" t="s">
        <v>743</v>
      </c>
      <c r="D225" s="58" t="s">
        <v>643</v>
      </c>
      <c r="E225" s="66" t="s">
        <v>111</v>
      </c>
      <c r="F225" s="64">
        <v>1000</v>
      </c>
      <c r="G225" s="49">
        <v>44927</v>
      </c>
      <c r="H225" s="49">
        <v>45291</v>
      </c>
      <c r="I225" s="48"/>
    </row>
    <row r="226" spans="1:9" ht="36.6" customHeight="1">
      <c r="A226" s="70" t="s">
        <v>589</v>
      </c>
      <c r="B226" s="54" t="s">
        <v>327</v>
      </c>
      <c r="C226" s="90" t="s">
        <v>743</v>
      </c>
      <c r="D226" s="58" t="s">
        <v>643</v>
      </c>
      <c r="E226" s="66" t="s">
        <v>111</v>
      </c>
      <c r="F226" s="64">
        <v>360</v>
      </c>
      <c r="G226" s="49">
        <v>44927</v>
      </c>
      <c r="H226" s="49">
        <v>45291</v>
      </c>
      <c r="I226" s="48"/>
    </row>
    <row r="227" spans="1:9" ht="36.6" customHeight="1">
      <c r="A227" s="70" t="s">
        <v>590</v>
      </c>
      <c r="B227" s="53" t="s">
        <v>328</v>
      </c>
      <c r="C227" s="66" t="s">
        <v>773</v>
      </c>
      <c r="D227" s="80" t="s">
        <v>774</v>
      </c>
      <c r="E227" s="66" t="s">
        <v>111</v>
      </c>
      <c r="F227" s="62">
        <v>39900</v>
      </c>
      <c r="G227" s="45">
        <v>45292</v>
      </c>
      <c r="H227" s="45">
        <v>45657</v>
      </c>
      <c r="I227" s="48"/>
    </row>
    <row r="228" spans="1:9" ht="36.6" customHeight="1">
      <c r="A228" s="70" t="s">
        <v>591</v>
      </c>
      <c r="B228" s="53" t="s">
        <v>329</v>
      </c>
      <c r="C228" s="33" t="s">
        <v>664</v>
      </c>
      <c r="D228" s="58" t="s">
        <v>639</v>
      </c>
      <c r="E228" s="66" t="s">
        <v>111</v>
      </c>
      <c r="F228" s="64">
        <v>39999</v>
      </c>
      <c r="G228" s="45">
        <v>45292</v>
      </c>
      <c r="H228" s="45">
        <v>45657</v>
      </c>
      <c r="I228" s="48"/>
    </row>
    <row r="229" spans="1:9" ht="36.6" customHeight="1">
      <c r="A229" s="70" t="s">
        <v>592</v>
      </c>
      <c r="B229" s="53" t="s">
        <v>330</v>
      </c>
      <c r="C229" s="21" t="s">
        <v>30</v>
      </c>
      <c r="D229" s="58" t="s">
        <v>703</v>
      </c>
      <c r="E229" s="66" t="s">
        <v>111</v>
      </c>
      <c r="F229" s="62">
        <v>30000</v>
      </c>
      <c r="G229" s="45">
        <v>45292</v>
      </c>
      <c r="H229" s="45">
        <v>45657</v>
      </c>
      <c r="I229" s="48"/>
    </row>
    <row r="230" spans="1:9" ht="36.6" customHeight="1">
      <c r="A230" s="70" t="s">
        <v>593</v>
      </c>
      <c r="B230" s="53" t="s">
        <v>331</v>
      </c>
      <c r="C230" s="21" t="s">
        <v>35</v>
      </c>
      <c r="D230" s="58" t="s">
        <v>707</v>
      </c>
      <c r="E230" s="66" t="s">
        <v>111</v>
      </c>
      <c r="F230" s="62">
        <v>39900</v>
      </c>
      <c r="G230" s="45">
        <v>45292</v>
      </c>
      <c r="H230" s="45">
        <v>45657</v>
      </c>
      <c r="I230" s="48"/>
    </row>
    <row r="231" spans="1:9" ht="36.6" customHeight="1">
      <c r="A231" s="70" t="s">
        <v>594</v>
      </c>
      <c r="B231" s="53" t="s">
        <v>332</v>
      </c>
      <c r="C231" s="21" t="s">
        <v>38</v>
      </c>
      <c r="D231" s="58" t="s">
        <v>714</v>
      </c>
      <c r="E231" s="66" t="s">
        <v>111</v>
      </c>
      <c r="F231" s="64">
        <v>120</v>
      </c>
      <c r="G231" s="49"/>
      <c r="H231" s="49"/>
      <c r="I231" s="48"/>
    </row>
    <row r="232" spans="1:9" ht="36.6" customHeight="1">
      <c r="A232" s="70" t="s">
        <v>595</v>
      </c>
      <c r="B232" s="53" t="s">
        <v>333</v>
      </c>
      <c r="C232" s="33" t="s">
        <v>663</v>
      </c>
      <c r="D232" s="60" t="s">
        <v>723</v>
      </c>
      <c r="E232" s="66" t="s">
        <v>111</v>
      </c>
      <c r="F232" s="62">
        <v>2000</v>
      </c>
      <c r="G232" s="45">
        <v>45292</v>
      </c>
      <c r="H232" s="45">
        <v>45657</v>
      </c>
      <c r="I232" s="48"/>
    </row>
    <row r="233" spans="1:9" ht="36.6" customHeight="1">
      <c r="A233" s="70" t="s">
        <v>596</v>
      </c>
      <c r="B233" s="53" t="s">
        <v>225</v>
      </c>
      <c r="C233" s="33">
        <v>12925820156</v>
      </c>
      <c r="D233" s="58" t="s">
        <v>747</v>
      </c>
      <c r="E233" s="66" t="s">
        <v>111</v>
      </c>
      <c r="F233" s="62">
        <f>197.66</f>
        <v>197.66</v>
      </c>
      <c r="G233" s="45">
        <v>45292</v>
      </c>
      <c r="H233" s="45">
        <v>45657</v>
      </c>
      <c r="I233" s="48"/>
    </row>
    <row r="234" spans="1:9" ht="36.6" customHeight="1">
      <c r="A234" s="70" t="s">
        <v>597</v>
      </c>
      <c r="B234" s="54" t="s">
        <v>334</v>
      </c>
      <c r="C234" s="33" t="s">
        <v>798</v>
      </c>
      <c r="D234" s="60" t="s">
        <v>110</v>
      </c>
      <c r="E234" s="66" t="s">
        <v>111</v>
      </c>
      <c r="F234" s="62">
        <v>2851.1</v>
      </c>
      <c r="G234" s="45">
        <v>45292</v>
      </c>
      <c r="H234" s="45">
        <v>45657</v>
      </c>
      <c r="I234" s="48"/>
    </row>
    <row r="235" spans="1:9" ht="36.6" customHeight="1">
      <c r="A235" s="70" t="s">
        <v>598</v>
      </c>
      <c r="B235" s="54" t="s">
        <v>243</v>
      </c>
      <c r="C235" s="66">
        <v>11877630159</v>
      </c>
      <c r="D235" s="58" t="s">
        <v>761</v>
      </c>
      <c r="E235" s="66" t="s">
        <v>111</v>
      </c>
      <c r="F235" s="62">
        <v>600</v>
      </c>
      <c r="G235" s="45">
        <v>45292</v>
      </c>
      <c r="H235" s="45">
        <v>45657</v>
      </c>
      <c r="I235" s="48"/>
    </row>
    <row r="236" spans="1:9" ht="36.6" customHeight="1">
      <c r="A236" s="70" t="s">
        <v>599</v>
      </c>
      <c r="B236" s="53" t="s">
        <v>258</v>
      </c>
      <c r="C236" s="21" t="s">
        <v>114</v>
      </c>
      <c r="D236" s="57" t="s">
        <v>647</v>
      </c>
      <c r="E236" s="66" t="s">
        <v>111</v>
      </c>
      <c r="F236" s="62">
        <v>450</v>
      </c>
      <c r="G236" s="49">
        <v>44927</v>
      </c>
      <c r="H236" s="49">
        <v>45291</v>
      </c>
      <c r="I236" s="48"/>
    </row>
    <row r="237" spans="1:9" ht="36.6" customHeight="1">
      <c r="A237" s="70" t="s">
        <v>600</v>
      </c>
      <c r="B237" s="53" t="s">
        <v>335</v>
      </c>
      <c r="C237" s="90" t="s">
        <v>743</v>
      </c>
      <c r="D237" s="58" t="s">
        <v>643</v>
      </c>
      <c r="E237" s="66" t="s">
        <v>111</v>
      </c>
      <c r="F237" s="62">
        <v>522</v>
      </c>
      <c r="G237" s="49">
        <v>44927</v>
      </c>
      <c r="H237" s="49">
        <v>45291</v>
      </c>
      <c r="I237" s="48"/>
    </row>
    <row r="238" spans="1:9" ht="36.6" customHeight="1">
      <c r="A238" s="70" t="s">
        <v>601</v>
      </c>
      <c r="B238" s="54" t="s">
        <v>336</v>
      </c>
      <c r="C238" s="90" t="s">
        <v>805</v>
      </c>
      <c r="D238" s="60" t="s">
        <v>804</v>
      </c>
      <c r="E238" s="66" t="s">
        <v>111</v>
      </c>
      <c r="F238" s="62">
        <v>9600</v>
      </c>
      <c r="G238" s="49">
        <v>45292</v>
      </c>
      <c r="H238" s="49">
        <v>46752</v>
      </c>
      <c r="I238" s="48"/>
    </row>
    <row r="239" spans="1:9" ht="36.6" customHeight="1">
      <c r="A239" s="70" t="s">
        <v>602</v>
      </c>
      <c r="B239" s="55" t="s">
        <v>337</v>
      </c>
      <c r="C239" s="21" t="s">
        <v>32</v>
      </c>
      <c r="D239" s="58" t="s">
        <v>704</v>
      </c>
      <c r="E239" s="66" t="s">
        <v>111</v>
      </c>
      <c r="F239" s="62">
        <v>15000</v>
      </c>
      <c r="G239" s="45">
        <v>45292</v>
      </c>
      <c r="H239" s="45">
        <v>45657</v>
      </c>
      <c r="I239" s="48"/>
    </row>
    <row r="240" spans="1:9" ht="36.6" customHeight="1">
      <c r="A240" s="95" t="s">
        <v>603</v>
      </c>
      <c r="B240" s="53" t="s">
        <v>338</v>
      </c>
      <c r="C240" s="21" t="s">
        <v>660</v>
      </c>
      <c r="D240" s="58" t="s">
        <v>661</v>
      </c>
      <c r="E240" s="66" t="s">
        <v>111</v>
      </c>
      <c r="F240" s="64">
        <v>4800</v>
      </c>
      <c r="G240" s="45">
        <v>45292</v>
      </c>
      <c r="H240" s="45">
        <v>45657</v>
      </c>
      <c r="I240" s="48"/>
    </row>
    <row r="241" spans="1:9" ht="36.6" customHeight="1">
      <c r="A241" s="71" t="s">
        <v>604</v>
      </c>
      <c r="B241" s="53" t="s">
        <v>339</v>
      </c>
      <c r="C241" s="21" t="s">
        <v>28</v>
      </c>
      <c r="D241" s="58" t="s">
        <v>73</v>
      </c>
      <c r="E241" s="66" t="s">
        <v>111</v>
      </c>
      <c r="F241" s="62">
        <v>39000</v>
      </c>
      <c r="G241" s="45">
        <v>45292</v>
      </c>
      <c r="H241" s="45">
        <v>45657</v>
      </c>
      <c r="I241" s="48"/>
    </row>
    <row r="242" spans="1:9" ht="36.6" customHeight="1">
      <c r="A242" s="71" t="s">
        <v>605</v>
      </c>
      <c r="B242" s="53" t="s">
        <v>340</v>
      </c>
      <c r="C242" s="21" t="s">
        <v>666</v>
      </c>
      <c r="D242" s="58" t="s">
        <v>727</v>
      </c>
      <c r="E242" s="66" t="s">
        <v>111</v>
      </c>
      <c r="F242" s="64">
        <v>39900</v>
      </c>
      <c r="G242" s="45">
        <v>45292</v>
      </c>
      <c r="H242" s="45">
        <v>45657</v>
      </c>
      <c r="I242" s="48"/>
    </row>
    <row r="243" spans="1:9" ht="36.6" customHeight="1">
      <c r="A243" s="72" t="s">
        <v>606</v>
      </c>
      <c r="B243" s="53" t="s">
        <v>341</v>
      </c>
      <c r="C243" s="21">
        <v>9467580966</v>
      </c>
      <c r="D243" s="60" t="s">
        <v>688</v>
      </c>
      <c r="E243" s="66" t="s">
        <v>111</v>
      </c>
      <c r="F243" s="62">
        <v>5000</v>
      </c>
      <c r="G243" s="45">
        <v>45292</v>
      </c>
      <c r="H243" s="45">
        <v>45657</v>
      </c>
      <c r="I243" s="48"/>
    </row>
    <row r="244" spans="1:9" ht="36.6" customHeight="1">
      <c r="A244" s="72" t="s">
        <v>607</v>
      </c>
      <c r="B244" s="53" t="s">
        <v>342</v>
      </c>
      <c r="C244" s="21" t="s">
        <v>17</v>
      </c>
      <c r="D244" s="60" t="s">
        <v>637</v>
      </c>
      <c r="E244" s="66" t="s">
        <v>111</v>
      </c>
      <c r="F244" s="62">
        <v>3000</v>
      </c>
      <c r="G244" s="45">
        <v>45292</v>
      </c>
      <c r="H244" s="45">
        <v>45657</v>
      </c>
      <c r="I244" s="48"/>
    </row>
    <row r="245" spans="1:9" ht="36.6" customHeight="1">
      <c r="A245" s="71" t="s">
        <v>608</v>
      </c>
      <c r="B245" s="55" t="s">
        <v>343</v>
      </c>
      <c r="C245" s="21" t="s">
        <v>667</v>
      </c>
      <c r="D245" s="60" t="s">
        <v>728</v>
      </c>
      <c r="E245" s="66" t="s">
        <v>111</v>
      </c>
      <c r="F245" s="64">
        <v>39900</v>
      </c>
      <c r="G245" s="45">
        <v>45292</v>
      </c>
      <c r="H245" s="45">
        <v>45657</v>
      </c>
      <c r="I245" s="48"/>
    </row>
    <row r="246" spans="1:9" ht="36.6" customHeight="1">
      <c r="A246" s="70" t="s">
        <v>609</v>
      </c>
      <c r="B246" s="54" t="s">
        <v>344</v>
      </c>
      <c r="C246" s="66" t="s">
        <v>68</v>
      </c>
      <c r="D246" s="60" t="s">
        <v>713</v>
      </c>
      <c r="E246" s="66" t="s">
        <v>111</v>
      </c>
      <c r="F246" s="64">
        <v>39900</v>
      </c>
      <c r="G246" s="45">
        <v>45292</v>
      </c>
      <c r="H246" s="45">
        <v>45657</v>
      </c>
      <c r="I246" s="44"/>
    </row>
    <row r="247" spans="1:9" ht="36.6" customHeight="1">
      <c r="A247" s="70" t="s">
        <v>610</v>
      </c>
      <c r="B247" s="53" t="s">
        <v>345</v>
      </c>
      <c r="C247" s="66" t="s">
        <v>67</v>
      </c>
      <c r="D247" s="79" t="s">
        <v>636</v>
      </c>
      <c r="E247" s="66" t="s">
        <v>111</v>
      </c>
      <c r="F247" s="62">
        <v>39900</v>
      </c>
      <c r="G247" s="45">
        <v>45292</v>
      </c>
      <c r="H247" s="45">
        <v>45657</v>
      </c>
      <c r="I247" s="48"/>
    </row>
    <row r="248" spans="1:9" ht="36.6" customHeight="1">
      <c r="A248" s="70" t="s">
        <v>611</v>
      </c>
      <c r="B248" s="53" t="s">
        <v>346</v>
      </c>
      <c r="C248" s="31" t="s">
        <v>39</v>
      </c>
      <c r="D248" s="57" t="s">
        <v>684</v>
      </c>
      <c r="E248" s="66" t="s">
        <v>111</v>
      </c>
      <c r="F248" s="64">
        <v>30000</v>
      </c>
      <c r="G248" s="45">
        <v>45292</v>
      </c>
      <c r="H248" s="45">
        <v>45657</v>
      </c>
      <c r="I248" s="44"/>
    </row>
    <row r="249" spans="1:9" ht="36.6" customHeight="1">
      <c r="A249" s="70" t="s">
        <v>612</v>
      </c>
      <c r="B249" s="53" t="s">
        <v>347</v>
      </c>
      <c r="C249" s="97" t="s">
        <v>685</v>
      </c>
      <c r="D249" s="80" t="s">
        <v>642</v>
      </c>
      <c r="E249" s="66" t="s">
        <v>111</v>
      </c>
      <c r="F249" s="64">
        <v>39900</v>
      </c>
      <c r="G249" s="45">
        <v>45292</v>
      </c>
      <c r="H249" s="45">
        <v>45657</v>
      </c>
      <c r="I249" s="48"/>
    </row>
    <row r="250" spans="1:9" ht="36.6" customHeight="1">
      <c r="A250" s="70" t="s">
        <v>613</v>
      </c>
      <c r="B250" s="53" t="s">
        <v>348</v>
      </c>
      <c r="C250" s="21" t="s">
        <v>54</v>
      </c>
      <c r="D250" s="58" t="s">
        <v>705</v>
      </c>
      <c r="E250" s="66" t="s">
        <v>111</v>
      </c>
      <c r="F250" s="62">
        <v>10000</v>
      </c>
      <c r="G250" s="45">
        <v>45292</v>
      </c>
      <c r="H250" s="45">
        <v>45657</v>
      </c>
      <c r="I250" s="44"/>
    </row>
    <row r="251" spans="1:9" ht="36.6" customHeight="1">
      <c r="A251" s="70" t="s">
        <v>614</v>
      </c>
      <c r="B251" s="53" t="s">
        <v>349</v>
      </c>
      <c r="C251" s="21" t="s">
        <v>795</v>
      </c>
      <c r="D251" s="58" t="s">
        <v>796</v>
      </c>
      <c r="E251" s="66" t="s">
        <v>111</v>
      </c>
      <c r="F251" s="64">
        <v>6500</v>
      </c>
      <c r="G251" s="45">
        <v>45292</v>
      </c>
      <c r="H251" s="45">
        <v>46022</v>
      </c>
      <c r="I251" s="48"/>
    </row>
    <row r="252" spans="1:9" ht="36.6" customHeight="1">
      <c r="A252" s="70" t="s">
        <v>615</v>
      </c>
      <c r="B252" s="53" t="s">
        <v>350</v>
      </c>
      <c r="C252" s="21" t="s">
        <v>56</v>
      </c>
      <c r="D252" s="58" t="s">
        <v>706</v>
      </c>
      <c r="E252" s="66" t="s">
        <v>111</v>
      </c>
      <c r="F252" s="62">
        <v>10000</v>
      </c>
      <c r="G252" s="45">
        <v>45292</v>
      </c>
      <c r="H252" s="45">
        <v>45657</v>
      </c>
      <c r="I252" s="44"/>
    </row>
    <row r="253" spans="1:9" ht="36.6" customHeight="1">
      <c r="A253" s="70" t="s">
        <v>616</v>
      </c>
      <c r="B253" s="53" t="s">
        <v>351</v>
      </c>
      <c r="C253" s="21" t="s">
        <v>654</v>
      </c>
      <c r="D253" s="59" t="s">
        <v>708</v>
      </c>
      <c r="E253" s="66" t="s">
        <v>111</v>
      </c>
      <c r="F253" s="62">
        <v>15000</v>
      </c>
      <c r="G253" s="45">
        <v>45292</v>
      </c>
      <c r="H253" s="45">
        <v>45657</v>
      </c>
      <c r="I253" s="48"/>
    </row>
    <row r="254" spans="1:9" ht="36.6" customHeight="1">
      <c r="A254" s="70" t="s">
        <v>617</v>
      </c>
      <c r="B254" s="53" t="s">
        <v>352</v>
      </c>
      <c r="C254" s="21" t="s">
        <v>66</v>
      </c>
      <c r="D254" s="58" t="s">
        <v>93</v>
      </c>
      <c r="E254" s="66" t="s">
        <v>111</v>
      </c>
      <c r="F254" s="62">
        <v>39999</v>
      </c>
      <c r="G254" s="45">
        <v>45292</v>
      </c>
      <c r="H254" s="45">
        <v>45657</v>
      </c>
      <c r="I254" s="44"/>
    </row>
    <row r="255" spans="1:9" ht="36.6" customHeight="1">
      <c r="A255" s="73" t="s">
        <v>618</v>
      </c>
      <c r="B255" s="53" t="s">
        <v>353</v>
      </c>
      <c r="C255" s="21" t="s">
        <v>26</v>
      </c>
      <c r="D255" s="59" t="s">
        <v>72</v>
      </c>
      <c r="E255" s="66" t="s">
        <v>111</v>
      </c>
      <c r="F255" s="65">
        <v>39900</v>
      </c>
      <c r="G255" s="45">
        <v>45292</v>
      </c>
      <c r="H255" s="45">
        <v>45657</v>
      </c>
      <c r="I255" s="48"/>
    </row>
    <row r="256" spans="1:9" ht="36.6" customHeight="1">
      <c r="A256" s="70" t="s">
        <v>619</v>
      </c>
      <c r="B256" s="53" t="s">
        <v>354</v>
      </c>
      <c r="C256" s="66" t="s">
        <v>125</v>
      </c>
      <c r="D256" s="58" t="s">
        <v>700</v>
      </c>
      <c r="E256" s="66" t="s">
        <v>111</v>
      </c>
      <c r="F256" s="62">
        <v>35000</v>
      </c>
      <c r="G256" s="45">
        <v>45292</v>
      </c>
      <c r="H256" s="45">
        <v>45657</v>
      </c>
      <c r="I256" s="44"/>
    </row>
    <row r="257" spans="1:9" ht="36.6" customHeight="1">
      <c r="A257" s="70" t="s">
        <v>620</v>
      </c>
      <c r="B257" s="53" t="s">
        <v>355</v>
      </c>
      <c r="C257" s="66" t="s">
        <v>63</v>
      </c>
      <c r="D257" s="58" t="s">
        <v>710</v>
      </c>
      <c r="E257" s="66" t="s">
        <v>111</v>
      </c>
      <c r="F257" s="62">
        <v>20000</v>
      </c>
      <c r="G257" s="45">
        <v>45292</v>
      </c>
      <c r="H257" s="45">
        <v>45657</v>
      </c>
      <c r="I257" s="48"/>
    </row>
    <row r="258" spans="1:9" ht="36.6" customHeight="1">
      <c r="A258" s="70" t="s">
        <v>621</v>
      </c>
      <c r="B258" s="53" t="s">
        <v>356</v>
      </c>
      <c r="C258" s="21" t="s">
        <v>48</v>
      </c>
      <c r="D258" s="58" t="s">
        <v>711</v>
      </c>
      <c r="E258" s="66" t="s">
        <v>111</v>
      </c>
      <c r="F258" s="62">
        <v>25000</v>
      </c>
      <c r="G258" s="45">
        <v>45292</v>
      </c>
      <c r="H258" s="45">
        <v>45657</v>
      </c>
      <c r="I258" s="44"/>
    </row>
    <row r="259" spans="1:9" ht="36.6" customHeight="1">
      <c r="A259" s="70" t="s">
        <v>622</v>
      </c>
      <c r="B259" s="53" t="s">
        <v>357</v>
      </c>
      <c r="C259" s="66" t="s">
        <v>52</v>
      </c>
      <c r="D259" s="58" t="s">
        <v>86</v>
      </c>
      <c r="E259" s="66" t="s">
        <v>111</v>
      </c>
      <c r="F259" s="62">
        <v>39000</v>
      </c>
      <c r="G259" s="45">
        <v>45292</v>
      </c>
      <c r="H259" s="45">
        <v>45657</v>
      </c>
      <c r="I259" s="98"/>
    </row>
    <row r="260" spans="1:9" ht="36.6" customHeight="1">
      <c r="A260" s="72" t="s">
        <v>623</v>
      </c>
      <c r="B260" s="53" t="s">
        <v>358</v>
      </c>
      <c r="C260" s="21" t="s">
        <v>46</v>
      </c>
      <c r="D260" s="76" t="s">
        <v>717</v>
      </c>
      <c r="E260" s="66" t="s">
        <v>111</v>
      </c>
      <c r="F260" s="64">
        <v>39000</v>
      </c>
      <c r="G260" s="45">
        <v>45292</v>
      </c>
      <c r="H260" s="45">
        <v>45657</v>
      </c>
      <c r="I260" s="44"/>
    </row>
    <row r="261" spans="1:9" ht="36.6" customHeight="1">
      <c r="A261" s="70" t="s">
        <v>624</v>
      </c>
      <c r="B261" s="55" t="s">
        <v>359</v>
      </c>
      <c r="C261" s="40" t="s">
        <v>51</v>
      </c>
      <c r="D261" s="58" t="s">
        <v>85</v>
      </c>
      <c r="E261" s="66" t="s">
        <v>111</v>
      </c>
      <c r="F261" s="62">
        <v>30000</v>
      </c>
      <c r="G261" s="45">
        <v>45292</v>
      </c>
      <c r="H261" s="45">
        <v>45657</v>
      </c>
      <c r="I261" s="48"/>
    </row>
    <row r="262" spans="1:9" ht="36.6" customHeight="1">
      <c r="A262" s="74" t="s">
        <v>625</v>
      </c>
      <c r="B262" s="53" t="s">
        <v>360</v>
      </c>
      <c r="C262" s="66" t="s">
        <v>12</v>
      </c>
      <c r="D262" s="60" t="s">
        <v>635</v>
      </c>
      <c r="E262" s="66" t="s">
        <v>111</v>
      </c>
      <c r="F262" s="64">
        <v>12000</v>
      </c>
      <c r="G262" s="45">
        <v>45292</v>
      </c>
      <c r="H262" s="45">
        <v>45657</v>
      </c>
      <c r="I262" s="44"/>
    </row>
    <row r="263" spans="1:9" ht="36.6" customHeight="1">
      <c r="A263" s="74" t="s">
        <v>626</v>
      </c>
      <c r="B263" s="53" t="s">
        <v>361</v>
      </c>
      <c r="C263" s="66" t="s">
        <v>59</v>
      </c>
      <c r="D263" s="58" t="s">
        <v>88</v>
      </c>
      <c r="E263" s="66" t="s">
        <v>111</v>
      </c>
      <c r="F263" s="62">
        <v>25000</v>
      </c>
      <c r="G263" s="45">
        <v>45292</v>
      </c>
      <c r="H263" s="45">
        <v>45657</v>
      </c>
      <c r="I263" s="48"/>
    </row>
    <row r="264" spans="1:9" ht="36.6" customHeight="1">
      <c r="A264" s="74" t="s">
        <v>627</v>
      </c>
      <c r="B264" s="53" t="s">
        <v>362</v>
      </c>
      <c r="C264" s="21" t="s">
        <v>62</v>
      </c>
      <c r="D264" s="59" t="s">
        <v>638</v>
      </c>
      <c r="E264" s="66" t="s">
        <v>111</v>
      </c>
      <c r="F264" s="62">
        <v>25000</v>
      </c>
      <c r="G264" s="45">
        <v>45292</v>
      </c>
      <c r="H264" s="45">
        <v>45657</v>
      </c>
      <c r="I264" s="44"/>
    </row>
    <row r="265" spans="1:9" ht="36.6" customHeight="1">
      <c r="A265" s="95" t="s">
        <v>628</v>
      </c>
      <c r="B265" s="53" t="s">
        <v>363</v>
      </c>
      <c r="C265" s="21" t="s">
        <v>34</v>
      </c>
      <c r="D265" s="58" t="s">
        <v>725</v>
      </c>
      <c r="E265" s="66" t="s">
        <v>111</v>
      </c>
      <c r="F265" s="64">
        <v>15000</v>
      </c>
      <c r="G265" s="45">
        <v>45292</v>
      </c>
      <c r="H265" s="45">
        <v>45657</v>
      </c>
      <c r="I265" s="48"/>
    </row>
    <row r="266" spans="1:9" ht="36.6" customHeight="1">
      <c r="A266" s="88" t="s">
        <v>629</v>
      </c>
      <c r="B266" s="53" t="s">
        <v>364</v>
      </c>
      <c r="C266" s="66" t="s">
        <v>732</v>
      </c>
      <c r="D266" s="58" t="s">
        <v>731</v>
      </c>
      <c r="E266" s="66" t="s">
        <v>111</v>
      </c>
      <c r="F266" s="64">
        <v>15000</v>
      </c>
      <c r="G266" s="45">
        <v>45292</v>
      </c>
      <c r="H266" s="45">
        <v>45657</v>
      </c>
      <c r="I266" s="44"/>
    </row>
    <row r="267" spans="1:9" ht="36.6" customHeight="1">
      <c r="A267" s="88" t="s">
        <v>630</v>
      </c>
      <c r="B267" s="53" t="s">
        <v>365</v>
      </c>
      <c r="C267" s="40" t="s">
        <v>671</v>
      </c>
      <c r="D267" s="60" t="s">
        <v>733</v>
      </c>
      <c r="E267" s="66" t="s">
        <v>111</v>
      </c>
      <c r="F267" s="62">
        <v>15000</v>
      </c>
      <c r="G267" s="45">
        <v>45292</v>
      </c>
      <c r="H267" s="45">
        <v>45657</v>
      </c>
      <c r="I267" s="48"/>
    </row>
    <row r="268" spans="1:9" ht="36.6" customHeight="1">
      <c r="A268" s="70" t="s">
        <v>631</v>
      </c>
      <c r="B268" s="53" t="s">
        <v>366</v>
      </c>
      <c r="C268" s="32" t="s">
        <v>673</v>
      </c>
      <c r="D268" s="58" t="s">
        <v>672</v>
      </c>
      <c r="E268" s="66" t="s">
        <v>111</v>
      </c>
      <c r="F268" s="62">
        <v>8000</v>
      </c>
      <c r="G268" s="45">
        <v>45292</v>
      </c>
      <c r="H268" s="45">
        <v>45657</v>
      </c>
      <c r="I268" s="44"/>
    </row>
    <row r="269" spans="1:9" ht="36.6" customHeight="1">
      <c r="A269" s="74" t="s">
        <v>632</v>
      </c>
      <c r="B269" s="53" t="s">
        <v>367</v>
      </c>
      <c r="C269" s="40" t="s">
        <v>50</v>
      </c>
      <c r="D269" s="60" t="s">
        <v>84</v>
      </c>
      <c r="E269" s="66" t="s">
        <v>111</v>
      </c>
      <c r="F269" s="62">
        <v>20000</v>
      </c>
      <c r="G269" s="45">
        <v>45292</v>
      </c>
      <c r="H269" s="45">
        <v>45657</v>
      </c>
      <c r="I269" s="48"/>
    </row>
    <row r="270" spans="1:9" ht="36.6" customHeight="1">
      <c r="A270" s="74" t="s">
        <v>633</v>
      </c>
      <c r="B270" s="54" t="s">
        <v>368</v>
      </c>
      <c r="C270" s="40" t="s">
        <v>64</v>
      </c>
      <c r="D270" s="60" t="s">
        <v>91</v>
      </c>
      <c r="E270" s="66" t="s">
        <v>111</v>
      </c>
      <c r="F270" s="62">
        <v>20000</v>
      </c>
      <c r="G270" s="45">
        <v>45292</v>
      </c>
      <c r="H270" s="45">
        <v>45657</v>
      </c>
      <c r="I270" s="44"/>
    </row>
    <row r="271" spans="1:9" ht="36.6" customHeight="1">
      <c r="A271" s="25"/>
      <c r="B271" s="30"/>
      <c r="C271" s="32"/>
      <c r="D271" s="38"/>
      <c r="E271" s="38"/>
      <c r="F271" s="48"/>
      <c r="G271" s="49"/>
      <c r="H271" s="49"/>
      <c r="I271" s="48"/>
    </row>
    <row r="272" spans="1:9" ht="36.6" customHeight="1">
      <c r="A272" s="22"/>
      <c r="B272" s="26"/>
      <c r="C272" s="40"/>
      <c r="D272" s="41"/>
      <c r="E272" s="41"/>
      <c r="F272" s="44"/>
      <c r="G272" s="45"/>
      <c r="H272" s="45"/>
      <c r="I272" s="44"/>
    </row>
    <row r="273" spans="1:9" ht="36.6" customHeight="1">
      <c r="A273" s="23"/>
      <c r="B273" s="27"/>
      <c r="C273" s="40"/>
      <c r="D273" s="41"/>
      <c r="E273" s="41"/>
      <c r="F273" s="48"/>
      <c r="G273" s="49"/>
      <c r="H273" s="49"/>
      <c r="I273" s="48"/>
    </row>
    <row r="274" spans="1:9" ht="36.6" customHeight="1">
      <c r="A274" s="36"/>
      <c r="B274" s="37"/>
      <c r="C274" s="32"/>
      <c r="D274" s="38"/>
      <c r="E274" s="38"/>
      <c r="F274" s="44"/>
      <c r="G274" s="45"/>
      <c r="H274" s="45"/>
      <c r="I274" s="44"/>
    </row>
    <row r="275" spans="1:9" ht="36.6" customHeight="1">
      <c r="A275" s="34"/>
      <c r="B275" s="35"/>
      <c r="C275" s="40"/>
      <c r="D275" s="41"/>
      <c r="E275" s="41"/>
      <c r="F275" s="48"/>
      <c r="G275" s="49"/>
      <c r="H275" s="49"/>
      <c r="I275" s="48"/>
    </row>
    <row r="276" spans="1:9" ht="36.6" customHeight="1">
      <c r="A276" s="24"/>
      <c r="B276" s="28"/>
      <c r="C276" s="40"/>
      <c r="D276" s="41"/>
      <c r="E276" s="41"/>
      <c r="F276" s="44"/>
      <c r="G276" s="45"/>
      <c r="H276" s="45"/>
      <c r="I276" s="44"/>
    </row>
    <row r="277" spans="1:9" ht="36.6" customHeight="1">
      <c r="A277" s="25"/>
      <c r="B277" s="30"/>
      <c r="C277" s="32"/>
      <c r="D277" s="38"/>
      <c r="E277" s="38"/>
      <c r="F277" s="48"/>
      <c r="G277" s="49"/>
      <c r="H277" s="49"/>
      <c r="I277" s="48"/>
    </row>
    <row r="278" spans="1:9" ht="36.6" customHeight="1">
      <c r="A278" s="22"/>
      <c r="B278" s="26"/>
      <c r="C278" s="40"/>
      <c r="D278" s="41"/>
      <c r="E278" s="41"/>
      <c r="F278" s="44"/>
      <c r="G278" s="45"/>
      <c r="H278" s="45"/>
      <c r="I278" s="44"/>
    </row>
    <row r="279" spans="1:9" ht="36.6" customHeight="1">
      <c r="A279" s="23"/>
      <c r="B279" s="27"/>
      <c r="C279" s="32"/>
      <c r="D279" s="38"/>
      <c r="E279" s="43"/>
      <c r="F279" s="48"/>
      <c r="G279" s="49"/>
      <c r="H279" s="49"/>
      <c r="I279" s="48"/>
    </row>
    <row r="280" spans="1:9" ht="36.6" customHeight="1">
      <c r="A280" s="36"/>
      <c r="B280" s="37"/>
      <c r="C280" s="21"/>
      <c r="D280" s="39"/>
      <c r="E280" s="42"/>
      <c r="F280" s="44"/>
      <c r="G280" s="45"/>
      <c r="H280" s="45"/>
      <c r="I280" s="44"/>
    </row>
  </sheetData>
  <mergeCells count="1">
    <mergeCell ref="C1:D1"/>
  </mergeCells>
  <phoneticPr fontId="8" type="noConversion"/>
  <pageMargins left="0.23622047244094491" right="0.19685039370078741" top="0.31496062992125984" bottom="0.35433070866141736" header="0.23622047244094491" footer="0.23622047244094491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 AVCP</vt:lpstr>
      <vt:lpstr>'Tabella AVCP'!Titoli_stampa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Tabella AVCP</dc:title>
  <dc:creator/>
  <cp:lastModifiedBy/>
  <dcterms:created xsi:type="dcterms:W3CDTF">2006-09-25T09:17:32Z</dcterms:created>
  <dcterms:modified xsi:type="dcterms:W3CDTF">2024-01-31T15:53:07Z</dcterms:modified>
</cp:coreProperties>
</file>