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35" windowWidth="7620" windowHeight="2430"/>
  </bookViews>
  <sheets>
    <sheet name="Foglio1" sheetId="1" r:id="rId1"/>
    <sheet name="Foglio2" sheetId="2" r:id="rId2"/>
    <sheet name="Foglio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4" i="1"/>
  <c r="C9"/>
  <c r="C10"/>
  <c r="E13"/>
  <c r="E10" l="1"/>
  <c r="E11" s="1"/>
  <c r="E12" s="1"/>
  <c r="E14" s="1"/>
  <c r="E16" s="1"/>
  <c r="G13"/>
  <c r="G10"/>
  <c r="G11" s="1"/>
  <c r="G12" s="1"/>
  <c r="G14" l="1"/>
  <c r="G16" s="1"/>
  <c r="C11"/>
  <c r="C12" s="1"/>
  <c r="C16" s="1"/>
</calcChain>
</file>

<file path=xl/sharedStrings.xml><?xml version="1.0" encoding="utf-8"?>
<sst xmlns="http://schemas.openxmlformats.org/spreadsheetml/2006/main" count="41" uniqueCount="29">
  <si>
    <t>INDICATORE TEMPESTIVITA' DEI PAGAMENTI</t>
  </si>
  <si>
    <t>A</t>
  </si>
  <si>
    <t>B</t>
  </si>
  <si>
    <t>A+B=C</t>
  </si>
  <si>
    <t>TOTALE</t>
  </si>
  <si>
    <t>C/2=D</t>
  </si>
  <si>
    <t>MEDIA</t>
  </si>
  <si>
    <t>E</t>
  </si>
  <si>
    <t>D/E=F</t>
  </si>
  <si>
    <t>RAPPORTO</t>
  </si>
  <si>
    <t>G</t>
  </si>
  <si>
    <t>N. GIORNI ANNO COMMERCIALE</t>
  </si>
  <si>
    <t>F*G=H</t>
  </si>
  <si>
    <t>NUMERO GIORNI</t>
  </si>
  <si>
    <t>I</t>
  </si>
  <si>
    <t>SEGRATE SERVIZI SRL</t>
  </si>
  <si>
    <t>DEB V/FORNITORI AL 31/12/18</t>
  </si>
  <si>
    <t>DEB V/FORNITORI AL 31/12/19</t>
  </si>
  <si>
    <t>FATTURATO 2019 FORNITORI IVA</t>
  </si>
  <si>
    <t>NUM. FORNITORI DEB. 31/12/19</t>
  </si>
  <si>
    <t>ANNO 2019</t>
  </si>
  <si>
    <t>ANNO 2020</t>
  </si>
  <si>
    <t>DEB V/FORNITORI AL 31/12/20</t>
  </si>
  <si>
    <t>FATTURATO 2020 FORNITORI IVA</t>
  </si>
  <si>
    <t>NUM. FORNITORI DEB. 31/12/20</t>
  </si>
  <si>
    <t>ANNO 2021</t>
  </si>
  <si>
    <t>DEB V/FORNITORI AL 31/12/21</t>
  </si>
  <si>
    <t>FATTURATO 2021 FORNITORI IVA</t>
  </si>
  <si>
    <t>NUM. FORNITORI DEB. 31/12/21</t>
  </si>
</sst>
</file>

<file path=xl/styles.xml><?xml version="1.0" encoding="utf-8"?>
<styleSheet xmlns="http://schemas.openxmlformats.org/spreadsheetml/2006/main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&quot;€&quot;\ * #,##0_-;\-&quot;€&quot;\ * #,##0_-;_-&quot;€&quot;\ * &quot;-&quot;??_-;_-@_-"/>
    <numFmt numFmtId="167" formatCode="_-* #,##0.0000_-;\-* #,##0.0000_-;_-* &quot;-&quot;??_-;_-@_-"/>
    <numFmt numFmtId="168" formatCode="_-* #,##0.00_-;\-* #,##0.00_-;_-* &quot;-&quot;??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3" fontId="7" fillId="0" borderId="0" xfId="0" applyNumberFormat="1" applyFont="1" applyAlignment="1">
      <alignment horizontal="right" indent="2"/>
    </xf>
    <xf numFmtId="0" fontId="2" fillId="2" borderId="6" xfId="0" applyFont="1" applyFill="1" applyBorder="1"/>
    <xf numFmtId="164" fontId="6" fillId="2" borderId="7" xfId="2" applyFont="1" applyFill="1" applyBorder="1"/>
    <xf numFmtId="167" fontId="5" fillId="2" borderId="7" xfId="1" applyNumberFormat="1" applyFont="1" applyFill="1" applyBorder="1"/>
    <xf numFmtId="0" fontId="5" fillId="2" borderId="7" xfId="0" applyFont="1" applyFill="1" applyBorder="1"/>
    <xf numFmtId="168" fontId="5" fillId="2" borderId="7" xfId="0" applyNumberFormat="1" applyFont="1" applyFill="1" applyBorder="1"/>
    <xf numFmtId="0" fontId="2" fillId="2" borderId="8" xfId="0" applyFont="1" applyFill="1" applyBorder="1"/>
    <xf numFmtId="0" fontId="5" fillId="2" borderId="9" xfId="0" applyFont="1" applyFill="1" applyBorder="1"/>
    <xf numFmtId="0" fontId="2" fillId="3" borderId="6" xfId="0" applyFont="1" applyFill="1" applyBorder="1"/>
    <xf numFmtId="166" fontId="5" fillId="3" borderId="7" xfId="2" applyNumberFormat="1" applyFont="1" applyFill="1" applyBorder="1"/>
    <xf numFmtId="166" fontId="5" fillId="3" borderId="7" xfId="0" applyNumberFormat="1" applyFont="1" applyFill="1" applyBorder="1"/>
    <xf numFmtId="167" fontId="5" fillId="3" borderId="7" xfId="1" applyNumberFormat="1" applyFont="1" applyFill="1" applyBorder="1"/>
    <xf numFmtId="0" fontId="5" fillId="3" borderId="7" xfId="0" applyFont="1" applyFill="1" applyBorder="1"/>
    <xf numFmtId="168" fontId="5" fillId="3" borderId="7" xfId="0" applyNumberFormat="1" applyFont="1" applyFill="1" applyBorder="1"/>
    <xf numFmtId="0" fontId="2" fillId="3" borderId="8" xfId="0" applyFont="1" applyFill="1" applyBorder="1"/>
    <xf numFmtId="0" fontId="5" fillId="3" borderId="9" xfId="0" applyFont="1" applyFill="1" applyBorder="1"/>
    <xf numFmtId="0" fontId="3" fillId="2" borderId="2" xfId="0" applyFont="1" applyFill="1" applyBorder="1"/>
    <xf numFmtId="0" fontId="8" fillId="2" borderId="1" xfId="0" applyFont="1" applyFill="1" applyBorder="1" applyAlignment="1">
      <alignment horizontal="center"/>
    </xf>
    <xf numFmtId="0" fontId="3" fillId="3" borderId="2" xfId="0" applyFont="1" applyFill="1" applyBorder="1"/>
    <xf numFmtId="0" fontId="8" fillId="3" borderId="1" xfId="0" applyFont="1" applyFill="1" applyBorder="1" applyAlignment="1">
      <alignment horizontal="center"/>
    </xf>
    <xf numFmtId="0" fontId="0" fillId="4" borderId="3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5" borderId="2" xfId="0" applyFont="1" applyFill="1" applyBorder="1"/>
    <xf numFmtId="0" fontId="8" fillId="5" borderId="1" xfId="0" applyFont="1" applyFill="1" applyBorder="1" applyAlignment="1">
      <alignment horizontal="center"/>
    </xf>
    <xf numFmtId="0" fontId="2" fillId="5" borderId="6" xfId="0" applyFont="1" applyFill="1" applyBorder="1"/>
    <xf numFmtId="164" fontId="6" fillId="5" borderId="7" xfId="2" applyFont="1" applyFill="1" applyBorder="1"/>
    <xf numFmtId="167" fontId="5" fillId="5" borderId="7" xfId="1" applyNumberFormat="1" applyFont="1" applyFill="1" applyBorder="1"/>
    <xf numFmtId="0" fontId="5" fillId="5" borderId="7" xfId="0" applyFont="1" applyFill="1" applyBorder="1"/>
    <xf numFmtId="168" fontId="5" fillId="5" borderId="7" xfId="0" applyNumberFormat="1" applyFont="1" applyFill="1" applyBorder="1"/>
    <xf numFmtId="0" fontId="2" fillId="5" borderId="8" xfId="0" applyFont="1" applyFill="1" applyBorder="1"/>
    <xf numFmtId="0" fontId="5" fillId="5" borderId="9" xfId="0" applyFont="1" applyFill="1" applyBorder="1"/>
    <xf numFmtId="166" fontId="5" fillId="3" borderId="10" xfId="2" applyNumberFormat="1" applyFont="1" applyFill="1" applyBorder="1"/>
    <xf numFmtId="164" fontId="6" fillId="5" borderId="10" xfId="2" applyFont="1" applyFill="1" applyBorder="1"/>
    <xf numFmtId="164" fontId="6" fillId="2" borderId="10" xfId="2" applyFont="1" applyFill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/IVA/2020/dichiarazione%20iva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/IVA/2019/dichiarazione%20iva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1">
          <cell r="C21">
            <v>6089776.2300000014</v>
          </cell>
        </row>
        <row r="22">
          <cell r="C22">
            <v>29927.9</v>
          </cell>
        </row>
        <row r="24">
          <cell r="C24">
            <v>455484.19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>
        <row r="21">
          <cell r="C21">
            <v>5729136.8600000003</v>
          </cell>
        </row>
        <row r="22">
          <cell r="C22">
            <v>5329.5</v>
          </cell>
        </row>
        <row r="24">
          <cell r="C24">
            <v>493869.12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>
      <selection activeCell="C18" sqref="C18"/>
    </sheetView>
  </sheetViews>
  <sheetFormatPr defaultColWidth="5.5703125" defaultRowHeight="11.25"/>
  <cols>
    <col min="1" max="1" width="9.85546875" style="1" customWidth="1"/>
    <col min="2" max="7" width="22.7109375" style="1" customWidth="1"/>
    <col min="8" max="16384" width="5.5703125" style="1"/>
  </cols>
  <sheetData>
    <row r="2" spans="1:7" ht="18.75">
      <c r="A2" s="2" t="s">
        <v>15</v>
      </c>
    </row>
    <row r="5" spans="1:7" ht="15.75">
      <c r="A5" s="3" t="s">
        <v>0</v>
      </c>
    </row>
    <row r="7" spans="1:7" ht="12" thickBot="1"/>
    <row r="8" spans="1:7" s="2" customFormat="1" ht="19.5" thickBot="1">
      <c r="A8" s="25"/>
      <c r="B8" s="23"/>
      <c r="C8" s="24" t="s">
        <v>25</v>
      </c>
      <c r="D8" s="28"/>
      <c r="E8" s="29" t="s">
        <v>21</v>
      </c>
      <c r="F8" s="21"/>
      <c r="G8" s="22" t="s">
        <v>20</v>
      </c>
    </row>
    <row r="9" spans="1:7" ht="15">
      <c r="A9" s="26" t="s">
        <v>1</v>
      </c>
      <c r="B9" s="13" t="s">
        <v>26</v>
      </c>
      <c r="C9" s="14">
        <f>1088978</f>
        <v>1088978</v>
      </c>
      <c r="D9" s="30" t="s">
        <v>22</v>
      </c>
      <c r="E9" s="31">
        <v>1022395</v>
      </c>
      <c r="F9" s="6" t="s">
        <v>17</v>
      </c>
      <c r="G9" s="7">
        <v>1033752</v>
      </c>
    </row>
    <row r="10" spans="1:7" ht="15">
      <c r="A10" s="26" t="s">
        <v>2</v>
      </c>
      <c r="B10" s="13" t="s">
        <v>22</v>
      </c>
      <c r="C10" s="37">
        <f>E9</f>
        <v>1022395</v>
      </c>
      <c r="D10" s="30" t="s">
        <v>17</v>
      </c>
      <c r="E10" s="38">
        <f>G9</f>
        <v>1033752</v>
      </c>
      <c r="F10" s="6" t="s">
        <v>16</v>
      </c>
      <c r="G10" s="39">
        <f>C9</f>
        <v>1088978</v>
      </c>
    </row>
    <row r="11" spans="1:7" ht="15">
      <c r="A11" s="26" t="s">
        <v>3</v>
      </c>
      <c r="B11" s="13" t="s">
        <v>4</v>
      </c>
      <c r="C11" s="15">
        <f>SUM(C9:C10)</f>
        <v>2111373</v>
      </c>
      <c r="D11" s="30" t="s">
        <v>4</v>
      </c>
      <c r="E11" s="31">
        <f>E9+E10</f>
        <v>2056147</v>
      </c>
      <c r="F11" s="6" t="s">
        <v>4</v>
      </c>
      <c r="G11" s="7">
        <f>G9+G10</f>
        <v>2122730</v>
      </c>
    </row>
    <row r="12" spans="1:7" ht="15">
      <c r="A12" s="26" t="s">
        <v>5</v>
      </c>
      <c r="B12" s="13" t="s">
        <v>6</v>
      </c>
      <c r="C12" s="15">
        <f>C11/2</f>
        <v>1055686.5</v>
      </c>
      <c r="D12" s="30" t="s">
        <v>6</v>
      </c>
      <c r="E12" s="31">
        <f>E11/2</f>
        <v>1028073.5</v>
      </c>
      <c r="F12" s="6" t="s">
        <v>6</v>
      </c>
      <c r="G12" s="7">
        <f>G11/2</f>
        <v>1061365</v>
      </c>
    </row>
    <row r="13" spans="1:7" ht="15">
      <c r="A13" s="26" t="s">
        <v>7</v>
      </c>
      <c r="B13" s="13" t="s">
        <v>27</v>
      </c>
      <c r="C13" s="14">
        <v>5777570</v>
      </c>
      <c r="D13" s="30" t="s">
        <v>23</v>
      </c>
      <c r="E13" s="31">
        <f>[1]Foglio1!$C$21+[1]Foglio1!$C$22+[1]Foglio1!$C$24</f>
        <v>6575188.3200000022</v>
      </c>
      <c r="F13" s="6" t="s">
        <v>18</v>
      </c>
      <c r="G13" s="7">
        <f>[2]Foglio1!$C$21+[2]Foglio1!$C$22+[2]Foglio1!$C$24</f>
        <v>6228335.4800000004</v>
      </c>
    </row>
    <row r="14" spans="1:7" ht="15">
      <c r="A14" s="26" t="s">
        <v>8</v>
      </c>
      <c r="B14" s="13" t="s">
        <v>9</v>
      </c>
      <c r="C14" s="16">
        <f>C12/C13</f>
        <v>0.18272154210161018</v>
      </c>
      <c r="D14" s="30" t="s">
        <v>9</v>
      </c>
      <c r="E14" s="32">
        <f>E12/E13</f>
        <v>0.15635651025733657</v>
      </c>
      <c r="F14" s="6" t="s">
        <v>9</v>
      </c>
      <c r="G14" s="8">
        <f>G12/G13</f>
        <v>0.17040909299253096</v>
      </c>
    </row>
    <row r="15" spans="1:7" ht="15">
      <c r="A15" s="26" t="s">
        <v>10</v>
      </c>
      <c r="B15" s="13" t="s">
        <v>11</v>
      </c>
      <c r="C15" s="17">
        <v>360</v>
      </c>
      <c r="D15" s="30" t="s">
        <v>11</v>
      </c>
      <c r="E15" s="33">
        <v>360</v>
      </c>
      <c r="F15" s="6" t="s">
        <v>11</v>
      </c>
      <c r="G15" s="9">
        <v>360</v>
      </c>
    </row>
    <row r="16" spans="1:7" ht="15">
      <c r="A16" s="26" t="s">
        <v>12</v>
      </c>
      <c r="B16" s="13" t="s">
        <v>13</v>
      </c>
      <c r="C16" s="18">
        <f>C14*C15</f>
        <v>65.779755156579668</v>
      </c>
      <c r="D16" s="30" t="s">
        <v>13</v>
      </c>
      <c r="E16" s="34">
        <f>E14*E15</f>
        <v>56.288343692641163</v>
      </c>
      <c r="F16" s="6" t="s">
        <v>13</v>
      </c>
      <c r="G16" s="10">
        <f>G14*G15</f>
        <v>61.347273477311148</v>
      </c>
    </row>
    <row r="17" spans="1:7" ht="15.75" thickBot="1">
      <c r="A17" s="27" t="s">
        <v>14</v>
      </c>
      <c r="B17" s="19" t="s">
        <v>28</v>
      </c>
      <c r="C17" s="20">
        <v>87</v>
      </c>
      <c r="D17" s="35" t="s">
        <v>24</v>
      </c>
      <c r="E17" s="36">
        <v>112</v>
      </c>
      <c r="F17" s="11" t="s">
        <v>19</v>
      </c>
      <c r="G17" s="12">
        <v>120</v>
      </c>
    </row>
    <row r="30" spans="1:7" ht="12">
      <c r="F30" s="5"/>
    </row>
    <row r="31" spans="1:7" ht="12">
      <c r="F31" s="5"/>
    </row>
    <row r="32" spans="1:7" ht="12">
      <c r="F32" s="5"/>
    </row>
    <row r="34" spans="6:6">
      <c r="F34" s="4"/>
    </row>
  </sheetData>
  <sheetProtection password="C780" sheet="1" objects="1" scenarios="1"/>
  <pageMargins left="0.51181102362204722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lovotti</dc:creator>
  <cp:lastModifiedBy>lovotti</cp:lastModifiedBy>
  <cp:lastPrinted>2021-03-31T13:41:56Z</cp:lastPrinted>
  <dcterms:created xsi:type="dcterms:W3CDTF">2018-01-22T14:52:59Z</dcterms:created>
  <dcterms:modified xsi:type="dcterms:W3CDTF">2022-06-06T09:02:29Z</dcterms:modified>
</cp:coreProperties>
</file>